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Városüzemeltetés\  Szilágyi Imre\10-302-2026 Bontások 2026.03.04\"/>
    </mc:Choice>
  </mc:AlternateContent>
  <xr:revisionPtr revIDLastSave="0" documentId="13_ncr:1_{4E005D3A-2849-4A00-886D-31E44E6D44E4}" xr6:coauthVersionLast="47" xr6:coauthVersionMax="47" xr10:uidLastSave="{00000000-0000-0000-0000-000000000000}"/>
  <bookViews>
    <workbookView xWindow="1215" yWindow="0" windowWidth="14430" windowHeight="15480" firstSheet="3" activeTab="3" xr2:uid="{00000000-000D-0000-FFFF-FFFF00000000}"/>
  </bookViews>
  <sheets>
    <sheet name="Főösszesítő" sheetId="1" r:id="rId1"/>
    <sheet name="Munkanem összesítő" sheetId="2" r:id="rId2"/>
    <sheet name="2.Bontás, építőanyagok újraha" sheetId="3" r:id="rId3"/>
    <sheet name="15. Zsaluzás és állványozás" sheetId="15" r:id="rId4"/>
    <sheet name="21.Irtás, föld- és sziklamunka" sheetId="4" r:id="rId5"/>
    <sheet name="23.Síkalapozás" sheetId="5" r:id="rId6"/>
    <sheet name="31.Helyszíni beton és vasbeton" sheetId="6" r:id="rId7"/>
    <sheet name="32.Előregyártott épületszerkez" sheetId="7" r:id="rId8"/>
    <sheet name="33.Falazás és egyéb kőműves mu" sheetId="8" r:id="rId9"/>
    <sheet name="35.Ácsmunka" sheetId="9" r:id="rId10"/>
    <sheet name="36.Vakolás és rabicolás" sheetId="12" r:id="rId11"/>
    <sheet name="41. Tetőfedés" sheetId="11" r:id="rId12"/>
    <sheet name="43. Bádogozás" sheetId="14" r:id="rId13"/>
    <sheet name="48. Szigetelés" sheetId="13" r:id="rId14"/>
    <sheet name="93.Környezetvédelmi berendezés" sheetId="10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I3" i="15"/>
  <c r="H3" i="15"/>
  <c r="C2" i="2" s="1"/>
  <c r="I2" i="7" l="1"/>
  <c r="H2" i="7"/>
  <c r="I3" i="12"/>
  <c r="D10" i="2" s="1"/>
  <c r="H3" i="12"/>
  <c r="C10" i="2" s="1"/>
  <c r="I4" i="13"/>
  <c r="D13" i="2" s="1"/>
  <c r="H4" i="13"/>
  <c r="C13" i="2" s="1"/>
  <c r="I3" i="14"/>
  <c r="D12" i="2" s="1"/>
  <c r="H3" i="14"/>
  <c r="C12" i="2" s="1"/>
  <c r="I3" i="11"/>
  <c r="D11" i="2" s="1"/>
  <c r="H3" i="11"/>
  <c r="C11" i="2" s="1"/>
  <c r="I2" i="13"/>
  <c r="H2" i="13"/>
  <c r="I4" i="6"/>
  <c r="H4" i="6"/>
  <c r="I3" i="6"/>
  <c r="H3" i="6"/>
  <c r="I2" i="4"/>
  <c r="H2" i="4"/>
  <c r="I4" i="7" l="1"/>
  <c r="H4" i="7"/>
  <c r="I2" i="10" l="1"/>
  <c r="I4" i="10" s="1"/>
  <c r="H2" i="10"/>
  <c r="I3" i="9"/>
  <c r="H3" i="9"/>
  <c r="I2" i="9"/>
  <c r="I5" i="9" s="1"/>
  <c r="H2" i="9"/>
  <c r="H5" i="9" s="1"/>
  <c r="I2" i="8"/>
  <c r="H2" i="8"/>
  <c r="I5" i="3"/>
  <c r="H5" i="3"/>
  <c r="I3" i="3"/>
  <c r="H3" i="3"/>
  <c r="C14" i="2" l="1"/>
  <c r="H4" i="10"/>
  <c r="D14" i="2"/>
  <c r="C9" i="2"/>
  <c r="D9" i="2"/>
  <c r="I5" i="8"/>
  <c r="H5" i="8"/>
  <c r="I4" i="8"/>
  <c r="H4" i="8"/>
  <c r="I3" i="8"/>
  <c r="H3" i="8"/>
  <c r="I5" i="7"/>
  <c r="H5" i="7"/>
  <c r="I3" i="7"/>
  <c r="H3" i="7"/>
  <c r="I2" i="6"/>
  <c r="H2" i="6"/>
  <c r="I2" i="5"/>
  <c r="H2" i="5"/>
  <c r="I4" i="4"/>
  <c r="H4" i="4"/>
  <c r="I3" i="4"/>
  <c r="H3" i="4"/>
  <c r="I4" i="3"/>
  <c r="H4" i="3"/>
  <c r="I2" i="3"/>
  <c r="H2" i="3"/>
  <c r="I7" i="8" l="1"/>
  <c r="D8" i="2" s="1"/>
  <c r="H7" i="8"/>
  <c r="C8" i="2" s="1"/>
  <c r="H7" i="7"/>
  <c r="C7" i="2" s="1"/>
  <c r="I7" i="7"/>
  <c r="D7" i="2" s="1"/>
  <c r="H6" i="6"/>
  <c r="C6" i="2" s="1"/>
  <c r="I6" i="6"/>
  <c r="D6" i="2" s="1"/>
  <c r="C5" i="2"/>
  <c r="H4" i="5"/>
  <c r="D5" i="2"/>
  <c r="I4" i="5"/>
  <c r="H6" i="4"/>
  <c r="C4" i="2" s="1"/>
  <c r="I6" i="4"/>
  <c r="H7" i="3"/>
  <c r="C3" i="2" s="1"/>
  <c r="I7" i="3"/>
  <c r="D3" i="2" s="1"/>
  <c r="D4" i="2"/>
  <c r="C15" i="2" l="1"/>
  <c r="C16" i="1" s="1"/>
  <c r="D15" i="2"/>
  <c r="D16" i="1" s="1"/>
  <c r="C17" i="1" l="1"/>
  <c r="C18" i="1" s="1"/>
  <c r="C19" i="1" s="1"/>
</calcChain>
</file>

<file path=xl/sharedStrings.xml><?xml version="1.0" encoding="utf-8"?>
<sst xmlns="http://schemas.openxmlformats.org/spreadsheetml/2006/main" count="407" uniqueCount="170">
  <si>
    <t>Ssz.</t>
  </si>
  <si>
    <t>Megnevezés</t>
  </si>
  <si>
    <t>Anyagköltség</t>
  </si>
  <si>
    <t>Díjköltség</t>
  </si>
  <si>
    <t>2</t>
  </si>
  <si>
    <t>Bontás, építőanyagok újrahasznosítása</t>
  </si>
  <si>
    <t>Tételszám</t>
  </si>
  <si>
    <t>Tétel szövege</t>
  </si>
  <si>
    <t>Menny.</t>
  </si>
  <si>
    <t>Egység</t>
  </si>
  <si>
    <t>Anyag egységár</t>
  </si>
  <si>
    <t>Díj egységre</t>
  </si>
  <si>
    <t>Anyag összesen</t>
  </si>
  <si>
    <t>Díj összesen</t>
  </si>
  <si>
    <t>Megjegyzés</t>
  </si>
  <si>
    <t>ÉNGY kód</t>
  </si>
  <si>
    <t>K. jelző</t>
  </si>
  <si>
    <t>Munkanem</t>
  </si>
  <si>
    <t>02-030-2.1</t>
  </si>
  <si>
    <t>Bontott, kitermelt talaj felrakása szállítóeszközre gépi erővel, kiegészítő kézi munkával</t>
  </si>
  <si>
    <t>m³</t>
  </si>
  <si>
    <t xml:space="preserve"> 20303277132</t>
  </si>
  <si>
    <t>ÖN</t>
  </si>
  <si>
    <t>02-030-7.1</t>
  </si>
  <si>
    <t>Vegyes építési- bontási törmelék felrakása szállítóeszközre gépi erővel, kiegészítő kézi munkával</t>
  </si>
  <si>
    <t xml:space="preserve"> 20303277212</t>
  </si>
  <si>
    <t>21-011-11.4</t>
  </si>
  <si>
    <t>Építési törmelék konténeres elszállítása, lerakása, lerakóhelyi díjjal, 6,0 m³-es konténerbe</t>
  </si>
  <si>
    <t>db</t>
  </si>
  <si>
    <t xml:space="preserve"> 210110016774</t>
  </si>
  <si>
    <t>Munkanem összesen (HUF)</t>
  </si>
  <si>
    <t>21</t>
  </si>
  <si>
    <t>Irtás, föld- és sziklamunka</t>
  </si>
  <si>
    <t>21-003-11.2.1</t>
  </si>
  <si>
    <t>Földvisszatöltés munkagödörbe vagy munkaárokba, tömörítés nélkül, réteges elterítéssel, I-IV. osztályú talajban, gépi erővel, az anyag súlypontja 10,0 m-en belül, a vezetéket (műtárgyat) környező 50 cm-en túli szelvényrészben</t>
  </si>
  <si>
    <t xml:space="preserve"> 210030015373</t>
  </si>
  <si>
    <t>21-004-3.1</t>
  </si>
  <si>
    <t>Humuszterítés 20 cm vastagságig gépi erővel, kiegészítő kézi munkával vízszintes felületen 50 m-ig</t>
  </si>
  <si>
    <t>m²</t>
  </si>
  <si>
    <t xml:space="preserve"> 210040015433</t>
  </si>
  <si>
    <t>21-011-3.1.1</t>
  </si>
  <si>
    <t>Fejtett föld mozgatása I-IV. osztályú talajban, géppel, 10,0 m távolságig, 4,0 m mélységig, 6,0 m magasságig</t>
  </si>
  <si>
    <t xml:space="preserve"> 210110016452</t>
  </si>
  <si>
    <t>23</t>
  </si>
  <si>
    <t>Síkalapozás</t>
  </si>
  <si>
    <t>23-000-2</t>
  </si>
  <si>
    <t>Beton-, sáv-, gerenda- vagy kőbetonalapok bontása</t>
  </si>
  <si>
    <t xml:space="preserve"> 230000023233</t>
  </si>
  <si>
    <t>31</t>
  </si>
  <si>
    <t>Helyszíni beton és vasbeton munkák</t>
  </si>
  <si>
    <t>31-000-14.2</t>
  </si>
  <si>
    <t>Beton aljzatok, járdák bontása 10 cm vastagság felett, kavicsbetonból</t>
  </si>
  <si>
    <t xml:space="preserve"> 310000034875</t>
  </si>
  <si>
    <t>32</t>
  </si>
  <si>
    <t>Előregyártott épületszerkezeti elem elhelyezése és szerelése</t>
  </si>
  <si>
    <t>32-007-1.2.1-0550122</t>
  </si>
  <si>
    <t>Előregyártott vasbeton kerítés vagy kapuoszlop elhelyezése  a szükséges földmunkával együtt, kézi erővel, beton tömbbe állítva, kibetonozva, 0,2 t/db tömegig, LÁBATLANI beton kerítésoszlop K-22A jelű (kerítéslapos), hossz: 2,9 m, Cikkszám: 08002200001</t>
  </si>
  <si>
    <t xml:space="preserve"> 320072798261</t>
  </si>
  <si>
    <t>32-007-2.3-0550125</t>
  </si>
  <si>
    <t>Előregyártott kerítésmező elhelyezése beton, vasbeton elemekből, az illeszkedések falazó cementhabarcs kikenésével, sima vagy mintás (tégla, fa stb.) vasbeton pallókból, LÁBATLANI beton kerítéslap KL-20/50 jelű, hossz: 1,93 m, Cikkszám: 08100100001</t>
  </si>
  <si>
    <t xml:space="preserve"> 320072798370</t>
  </si>
  <si>
    <t>33</t>
  </si>
  <si>
    <t>Falazás és egyéb kőműves munkák</t>
  </si>
  <si>
    <t>33-000-1.6.1.3.1</t>
  </si>
  <si>
    <t>Teherhordó és kitöltő falazat bontása, természetes alapanyagú termékekből, bármilyen falvastagsággal, vályogból, agyaghabarcsból</t>
  </si>
  <si>
    <t xml:space="preserve"> 330000087300</t>
  </si>
  <si>
    <t>33-000-11.1.1.1.1</t>
  </si>
  <si>
    <t>Pillérfalazat bontása, égetett agyag-kerámia termékekből, bármilyen falvastagsággal, épületen belül, kisméretű, mészhomok, magasított vagy nagyméretű tömör téglából, falazó, meszes cementhabarcsból</t>
  </si>
  <si>
    <t xml:space="preserve"> 330000087324</t>
  </si>
  <si>
    <t>33-000-21.1.1.1.1.1</t>
  </si>
  <si>
    <t>Válaszfal bontása, égetett agyag-kerámia termékekből, erősítő pillérrel vagy erősítő pillér nélkül falazva, kisméretű, mészhomok, magasított vagy nagyméretű téglából, 15 cm vastagságig, falazó, cementes mészhabarcsból falazva</t>
  </si>
  <si>
    <t xml:space="preserve"> 330000087382</t>
  </si>
  <si>
    <t>Összesen (HUF)</t>
  </si>
  <si>
    <t>Kérelmező: Gyöngyös Város Önkormányzata (képviseli: Szókovács Péter polgármester)</t>
  </si>
  <si>
    <t>3200 Gyöngyös, Fő tér 13.</t>
  </si>
  <si>
    <t>Készült: Építőipari Normagyűjtemény alapján -</t>
  </si>
  <si>
    <t>Készítette:</t>
  </si>
  <si>
    <t>Költségvetés főösszesítő</t>
  </si>
  <si>
    <t>1 Építmény közvetlen költségei</t>
  </si>
  <si>
    <t>2.1 ÁFA vetítési alap</t>
  </si>
  <si>
    <t>2.2 ÁFA</t>
  </si>
  <si>
    <t>3 A munka ára (HUF)</t>
  </si>
  <si>
    <t>Aláírás</t>
  </si>
  <si>
    <t>02-030-5.2</t>
  </si>
  <si>
    <t>Bontott fa hulladék berakása konténerbe gépi erővel, kiegészítő kézi munkával</t>
  </si>
  <si>
    <t xml:space="preserve"> 20303277200</t>
  </si>
  <si>
    <t>02-030-7.2</t>
  </si>
  <si>
    <t>Vegyes építési- bontási törmelék berakása konténerbe gépi erővel, kiegészítő kézi munkával</t>
  </si>
  <si>
    <t xml:space="preserve"> 20303277224</t>
  </si>
  <si>
    <t>33-000-1.1.1.1.1</t>
  </si>
  <si>
    <t>Teherhordó és kitöltő falazat bontása, égetett agyag-kerámia termékekből, kisméretű, mészhomok, magasított vagy nagyméretű téglából, bármilyen falvastagsággal, falazó, cementes mészhabarcsból</t>
  </si>
  <si>
    <t xml:space="preserve"> 330000087203</t>
  </si>
  <si>
    <t>35-000-1.1</t>
  </si>
  <si>
    <t>Fa tetőszerkezet bontása 0,036 m³/m² famennyiségig</t>
  </si>
  <si>
    <t xml:space="preserve"> 350000108115</t>
  </si>
  <si>
    <t>35-000-5.1</t>
  </si>
  <si>
    <t>Födémszerkezet pórfödém szerkezet bontása felső deszkázattal</t>
  </si>
  <si>
    <t xml:space="preserve"> 350000108173</t>
  </si>
  <si>
    <t>93-011-2.1.1-0101011</t>
  </si>
  <si>
    <t xml:space="preserve"> 930113681732</t>
  </si>
  <si>
    <t>93-011-2.1.2-0101011</t>
  </si>
  <si>
    <t xml:space="preserve"> 930113681744</t>
  </si>
  <si>
    <t>35</t>
  </si>
  <si>
    <t>Ácsmunka</t>
  </si>
  <si>
    <t>41</t>
  </si>
  <si>
    <t>Tetőfedés</t>
  </si>
  <si>
    <t>35-000-5.2</t>
  </si>
  <si>
    <t>Födémszerkezet borított gerendafödém szerkezet bontása alsó-felső deszkázattal</t>
  </si>
  <si>
    <t xml:space="preserve"> 350000108185</t>
  </si>
  <si>
    <t>32-007-1.2.1-0550122/M</t>
  </si>
  <si>
    <t>32-007-2.3-0550125/M</t>
  </si>
  <si>
    <t xml:space="preserve">Előregyártott vasbeton kerítés vagy kapuoszlop áthelyezése  a szükséges földmunkával együtt, kézi erővel, beton tömbbe állítva, kibetonozva, 0,2 t/db tömegig, megrendelő által biztosított elemekből. </t>
  </si>
  <si>
    <t>Előregyártott kerítésmező elhelyezése beton, vasbeton elemekből, az illeszkedések falazó cementhabarcs kikenésével, sima vagy mintás (tégla, fa stb.) vasbeton pallókból, megrendelő által biztosított elemekből.</t>
  </si>
  <si>
    <t>41-000-4</t>
  </si>
  <si>
    <t>Cserépfedés bontása (bármely rendszerű)</t>
  </si>
  <si>
    <t xml:space="preserve"> 410000197712</t>
  </si>
  <si>
    <t>Azbeszttartalmú építőanyagok eltávolítása a 40/2025.(XII.19) NGM rendeletnek megfelelően, bontás bejelentése a felügyeleti hatóságnak, (mentesítési terv, egyéni védőfelszerelés és vizsgálólabor kiírása a 19-093 fejezetben), erős kötésű azbeszttermékek bontása, a veszélyes hulladék szakszerű csomagolása, tárolása, elszállítása és végleges elhelyezése, azbeszttel érintett területek hepa filteres porszívózása, impregnálása maradékszál lekötő anyaggal, azbeszt tartalmú síkpala (6 mm vtg.-ig) bontása, Dunamenti Tűzvédelem veszélyes hulladék, erőskötésű azbeszttartalmú építési törmelék gyűjtő, speciális konténer, szállítási és lerakóhelyi díjjal</t>
  </si>
  <si>
    <t>Azbeszttartalmú építőanyagok eltávolítása a 40/2025.(XII.19) NGM rendeletnek megfelelően, bontás bejelentése a felügyeleti hatóságnak, (mentesítési terv, egyéni védőfelszerelés és vizsgálólabor kiírása a 19-093 fejezetben), erős kötésű azbeszttermékek bontása, a veszélyes hulladék szakszerű csomagolása, tárolása, elszállítása és végleges elhelyezése, azbeszttel érintett területek hepa filteres porszívózása, impregnálása maradékszál lekötő anyaggal, azbeszt tartalmú hullámpala (6 mm vtg.-ig) bontása, Dunamenti Tűzvédelem veszélyes hulladék, erőskötésű azbeszttartalmú építési törmelék gyűjtő, speciális konténer, szállítási és lerakóhelyi díjjal</t>
  </si>
  <si>
    <t>93</t>
  </si>
  <si>
    <t>Környezetvédelmi berendezések, mentesítések</t>
  </si>
  <si>
    <t>2026. évi anyagárakon.</t>
  </si>
  <si>
    <t>Készült: …..............</t>
  </si>
  <si>
    <t xml:space="preserve">2026.     </t>
  </si>
  <si>
    <t>36</t>
  </si>
  <si>
    <t>Vakolás és rabicolás</t>
  </si>
  <si>
    <t>43</t>
  </si>
  <si>
    <t>Bádogozás</t>
  </si>
  <si>
    <t>48</t>
  </si>
  <si>
    <t>Szigetelés</t>
  </si>
  <si>
    <t>21-003-6.1.1</t>
  </si>
  <si>
    <t>Munkaárok földkiemelése közmű nélküli területen, gépi erővel, kiegészítő kézi munkával, bármely konzisztenciájú, I-IV. oszt. talajban, dúcolás nélkül, 3,0 m² szelvényig</t>
  </si>
  <si>
    <t xml:space="preserve"> 210030014884</t>
  </si>
  <si>
    <t>23-003-3-0242210</t>
  </si>
  <si>
    <t>Vasbeton sáv-, talp-, lemez- vagy gerendaalap készítése helyszínen kevert .....minőségű betonból, C25/30 - XC2 - 16 - F3 - CEM 32,5, m = 6,6 finomsági modulussal</t>
  </si>
  <si>
    <t xml:space="preserve"> 230030024335</t>
  </si>
  <si>
    <t>31-001-1.2.1-0220953</t>
  </si>
  <si>
    <t>Betonacél helyszíni szerelése  függőleges vagy vízszintes tartószerkezetbe, bordás betonacélból, 4-11 mm átmérő között, FERALPI hidegen húzott bordás betonacél, 6 m-es szálban, B500A (BHB55.50)  6 mm</t>
  </si>
  <si>
    <t>t</t>
  </si>
  <si>
    <t>Sávalap és zsalukő fal feletti koszorú kengyelezése</t>
  </si>
  <si>
    <t xml:space="preserve"> 310011236685</t>
  </si>
  <si>
    <t>31-001-1.2.1-0220956</t>
  </si>
  <si>
    <t>Betonacél helyszíni szerelése  függőleges vagy vízszintes tartószerkezetbe, bordás betonacélból, 4-11 mm átmérő között, FERALPI hidegen húzott bordás betonacél, 6 m-es szálban, B500A (BHB55.50)  10 mm</t>
  </si>
  <si>
    <t>Koszorúba 4 szál fővas</t>
  </si>
  <si>
    <t xml:space="preserve"> 310011236712</t>
  </si>
  <si>
    <t>31-001-1.2.2-0221002</t>
  </si>
  <si>
    <t>Betonacél helyszíni szerelése  függőleges vagy vízszintes tartószerkezetbe, bordás betonacélból, 12-20 mm átmérő között, FERALPI bordás betonacél, 6 m-es szálban, B500B  12 mm</t>
  </si>
  <si>
    <t>Sávalap felső koszúrjába 4 szál fővas</t>
  </si>
  <si>
    <t xml:space="preserve"> 310011236891</t>
  </si>
  <si>
    <t>33-001-1.3.4.3.1.1-0200405</t>
  </si>
  <si>
    <t>Teherhordó és kitöltő falazat készítése, beton, könnyűbeton falazóblokk vagy zsaluzóelem termékekből, 300 mm falvastagságban, 300x500x250 mm-es méretű beton zsaluzóelemből, kitöltő betonnal, betonacél beépítéssel, Zs 30-as zsalukő 50/30/25 ( 8 db/m2 ) Bordás betonacél, szálban, B 60.50  10 mm C16/20 - X0v(H) - 16 - F2 - CEM 32,5, m = 6,6 finomsági modulussal</t>
  </si>
  <si>
    <t xml:space="preserve"> 330010090726</t>
  </si>
  <si>
    <t>36-005-1.1.1.1.1-0446512</t>
  </si>
  <si>
    <t>Homlokzati alapvakolat réteg készítése kézi felhordással, előkevert normál szárazhabarcsból, sima, normál mész-cement vakolat, 2 cm vastagságban, kézi alapvakolat, kézi felhordásra alkalmas szárazhabarcs, egyrétegű vakolat, minden ásványi alapfelületre, kül- és beltéri felhasználásra</t>
  </si>
  <si>
    <t>M</t>
  </si>
  <si>
    <t>43-003-4.1.2.2-0993324</t>
  </si>
  <si>
    <t>Falszegély szerelése színes műanyagbevonatú horganyzott acéllemezből, 40 cm kiterített szélességgel, tűzihorganyzott acél + Classic matt bevonat, standard színben, 0,5 mm vtg., kiterített szélesség: 351-400 mm</t>
  </si>
  <si>
    <t>m</t>
  </si>
  <si>
    <t>48-002-1.2.1.1.2</t>
  </si>
  <si>
    <t>Talajnedvesség elleni szigetelés; Falszigetelés, vízszintes felületen, egy rétegben, minimum 3,5 mm vastag elasztomerbitumenes (SBS modifikált vagy SBS/oxidált duo) lemezzel, aljzathoz foltonként vagy sávokban olvasztásos ragasztással, átlapolásoknál teljes felületű hegesztéssel fektetve</t>
  </si>
  <si>
    <t>48-007-21.1.1.8.2-0113003</t>
  </si>
  <si>
    <t>Külső fal; Homlokzati fal hő- és/vagy hangszigetelése, falazott vagy monolit vasbeton szerkezeten, függőleges felületen, (rögzítőanyag, vakolás, légrés kialakítása külön tételben) maghőszigetelés vagy dilatáció kialakítása, expandált polisztirol hab lemezzel, AUSTROTHERM AT-N30 expandált polisztirolhab hőszigetelő lemez, 1000x500x 30 mm</t>
  </si>
  <si>
    <t xml:space="preserve"> 480072303196</t>
  </si>
  <si>
    <t>32-000/K</t>
  </si>
  <si>
    <t>Könnyű állványszerkezetek
Homlokzati keretállványok, fém keretvázból, szintenkénti pallóterítéssel,korláttal, lábdeszkával, 0,75-1,20 m padlószélességgel, munkapadlótávolság 2,50 m, 2,00 kN/m2 terhelhetőséggel, állványépítés MSZ ésalkalmazástechnikai kézikönyv szerint,
6,00 m munkapadló magasságig</t>
  </si>
  <si>
    <t xml:space="preserve"> Zsaluzás és állványozás</t>
  </si>
  <si>
    <t>0</t>
  </si>
  <si>
    <t>15-012/M</t>
  </si>
  <si>
    <t>Előregyártott vb. gerendás  födém bontása 25 cm vastagságig</t>
  </si>
  <si>
    <t xml:space="preserve">Építési helyszín: 3200 Gyöngyös,  (hrsz.: 5610, 5410, 5921, 5551, 5936, 6044) </t>
  </si>
  <si>
    <t>Munka leírása: 3200 Gyöngyös, 5610, 5410, 5921, 5551, 5936, 6044- hrsz-ú ingatlanokon lévő épületek bontásának költségvetése, becsült mennyiségekkel.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</si>
</sst>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2"/>
    </font>
    <font>
      <sz val="10"/>
      <color theme="1"/>
      <name val="Times New Roman"/>
      <family val="2"/>
    </font>
    <font>
      <b/>
      <sz val="14"/>
      <color theme="1"/>
      <name val="Times New Roman"/>
      <family val="2"/>
    </font>
    <font>
      <b/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0" fontId="2" fillId="0" borderId="1" xfId="0" applyNumberFormat="1" applyFont="1" applyBorder="1" applyAlignment="1">
      <alignment horizontal="right" vertical="top" wrapText="1"/>
    </xf>
    <xf numFmtId="164" fontId="4" fillId="0" borderId="3" xfId="0" applyNumberFormat="1" applyFont="1" applyBorder="1" applyAlignment="1">
      <alignment vertical="top" wrapText="1"/>
    </xf>
    <xf numFmtId="164" fontId="2" fillId="0" borderId="0" xfId="0" applyNumberFormat="1" applyFont="1" applyAlignment="1">
      <alignment vertical="top"/>
    </xf>
    <xf numFmtId="0" fontId="1" fillId="3" borderId="2" xfId="0" applyFont="1" applyFill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 wrapText="1"/>
    </xf>
    <xf numFmtId="164" fontId="1" fillId="0" borderId="3" xfId="0" applyNumberFormat="1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workbookViewId="0">
      <selection activeCell="A9" sqref="A9:D9"/>
    </sheetView>
  </sheetViews>
  <sheetFormatPr defaultRowHeight="15" x14ac:dyDescent="0.25"/>
  <cols>
    <col min="1" max="1" width="30.7109375" customWidth="1"/>
    <col min="2" max="2" width="8.7109375" customWidth="1"/>
    <col min="3" max="4" width="12.7109375" customWidth="1"/>
  </cols>
  <sheetData>
    <row r="1" spans="1:4" ht="38.25" x14ac:dyDescent="0.25">
      <c r="A1" s="1" t="s">
        <v>168</v>
      </c>
      <c r="C1" s="14" t="s">
        <v>75</v>
      </c>
      <c r="D1" s="14"/>
    </row>
    <row r="2" spans="1:4" x14ac:dyDescent="0.25">
      <c r="A2" s="1"/>
      <c r="C2" s="14" t="s">
        <v>120</v>
      </c>
      <c r="D2" s="14"/>
    </row>
    <row r="3" spans="1:4" ht="38.25" x14ac:dyDescent="0.25">
      <c r="A3" s="1" t="s">
        <v>73</v>
      </c>
      <c r="C3" s="14" t="s">
        <v>76</v>
      </c>
      <c r="D3" s="14"/>
    </row>
    <row r="4" spans="1:4" x14ac:dyDescent="0.25">
      <c r="A4" s="2" t="s">
        <v>74</v>
      </c>
      <c r="C4" s="15"/>
      <c r="D4" s="15"/>
    </row>
    <row r="5" spans="1:4" x14ac:dyDescent="0.25">
      <c r="A5" s="2"/>
      <c r="C5" s="15"/>
      <c r="D5" s="15"/>
    </row>
    <row r="6" spans="1:4" x14ac:dyDescent="0.25">
      <c r="A6" s="2"/>
      <c r="C6" s="15"/>
      <c r="D6" s="15"/>
    </row>
    <row r="8" spans="1:4" ht="27" customHeight="1" x14ac:dyDescent="0.25">
      <c r="A8" s="15" t="s">
        <v>169</v>
      </c>
      <c r="B8" s="15"/>
      <c r="C8" s="15"/>
      <c r="D8" s="15"/>
    </row>
    <row r="9" spans="1:4" x14ac:dyDescent="0.25">
      <c r="A9" s="15"/>
      <c r="B9" s="15"/>
      <c r="C9" s="15"/>
      <c r="D9" s="15"/>
    </row>
    <row r="10" spans="1:4" x14ac:dyDescent="0.25">
      <c r="A10" s="15" t="s">
        <v>121</v>
      </c>
      <c r="B10" s="15"/>
      <c r="C10" s="15"/>
      <c r="D10" s="15"/>
    </row>
    <row r="11" spans="1:4" x14ac:dyDescent="0.25">
      <c r="A11" s="15"/>
      <c r="B11" s="15"/>
      <c r="C11" s="15"/>
      <c r="D11" s="15"/>
    </row>
    <row r="12" spans="1:4" x14ac:dyDescent="0.25">
      <c r="A12" s="15"/>
      <c r="B12" s="15"/>
      <c r="C12" s="15"/>
      <c r="D12" s="15"/>
    </row>
    <row r="14" spans="1:4" ht="18.75" x14ac:dyDescent="0.25">
      <c r="A14" s="17" t="s">
        <v>77</v>
      </c>
      <c r="B14" s="17"/>
      <c r="C14" s="17"/>
      <c r="D14" s="17"/>
    </row>
    <row r="15" spans="1:4" x14ac:dyDescent="0.25">
      <c r="A15" s="3" t="s">
        <v>1</v>
      </c>
      <c r="B15" s="4"/>
      <c r="C15" s="4" t="s">
        <v>2</v>
      </c>
      <c r="D15" s="4" t="s">
        <v>3</v>
      </c>
    </row>
    <row r="16" spans="1:4" x14ac:dyDescent="0.25">
      <c r="A16" s="2" t="s">
        <v>78</v>
      </c>
      <c r="C16" s="5">
        <f>'Munkanem összesítő'!C15</f>
        <v>0</v>
      </c>
      <c r="D16" s="5">
        <f>'Munkanem összesítő'!D15</f>
        <v>0</v>
      </c>
    </row>
    <row r="17" spans="1:4" x14ac:dyDescent="0.25">
      <c r="A17" s="2" t="s">
        <v>79</v>
      </c>
      <c r="C17" s="18">
        <f>ROUND(C16+D16,0)</f>
        <v>0</v>
      </c>
      <c r="D17" s="18"/>
    </row>
    <row r="18" spans="1:4" x14ac:dyDescent="0.25">
      <c r="A18" s="2" t="s">
        <v>80</v>
      </c>
      <c r="B18" s="6">
        <v>0.27</v>
      </c>
      <c r="C18" s="18">
        <f>ROUND(C17*B18,0)</f>
        <v>0</v>
      </c>
      <c r="D18" s="18"/>
    </row>
    <row r="19" spans="1:4" x14ac:dyDescent="0.25">
      <c r="A19" s="7" t="s">
        <v>81</v>
      </c>
      <c r="B19" s="7"/>
      <c r="C19" s="19">
        <f>ROUND(C18+C17,0)</f>
        <v>0</v>
      </c>
      <c r="D19" s="19"/>
    </row>
    <row r="26" spans="1:4" x14ac:dyDescent="0.25">
      <c r="A26" s="1" t="s">
        <v>122</v>
      </c>
      <c r="C26" s="16" t="s">
        <v>82</v>
      </c>
      <c r="D26" s="16"/>
    </row>
  </sheetData>
  <mergeCells count="16">
    <mergeCell ref="C26:D26"/>
    <mergeCell ref="A12:D12"/>
    <mergeCell ref="A14:D14"/>
    <mergeCell ref="C17:D17"/>
    <mergeCell ref="C18:D18"/>
    <mergeCell ref="C19:D19"/>
    <mergeCell ref="C6:D6"/>
    <mergeCell ref="A8:D8"/>
    <mergeCell ref="A9:D9"/>
    <mergeCell ref="A10:D10"/>
    <mergeCell ref="A11:D11"/>
    <mergeCell ref="C1:D1"/>
    <mergeCell ref="C2:D2"/>
    <mergeCell ref="C3:D3"/>
    <mergeCell ref="C4:D4"/>
    <mergeCell ref="C5:D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A6E58-21E9-442C-95A6-06081B1DC1DB}">
  <dimension ref="A1:Q5"/>
  <sheetViews>
    <sheetView workbookViewId="0">
      <selection activeCell="F9" sqref="F9"/>
    </sheetView>
  </sheetViews>
  <sheetFormatPr defaultRowHeight="15" x14ac:dyDescent="0.25"/>
  <cols>
    <col min="2" max="2" width="21.7109375" customWidth="1"/>
    <col min="3" max="3" width="30.42578125" customWidth="1"/>
  </cols>
  <sheetData>
    <row r="1" spans="1:17" ht="30.75" customHeight="1" x14ac:dyDescent="0.25">
      <c r="A1" s="3" t="s">
        <v>0</v>
      </c>
      <c r="B1" s="3" t="s">
        <v>6</v>
      </c>
      <c r="C1" s="3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9" t="s">
        <v>14</v>
      </c>
      <c r="K1" s="9" t="s">
        <v>15</v>
      </c>
      <c r="L1" s="9" t="s">
        <v>16</v>
      </c>
      <c r="M1" s="9" t="s">
        <v>17</v>
      </c>
    </row>
    <row r="2" spans="1:17" ht="30.75" customHeight="1" x14ac:dyDescent="0.25">
      <c r="A2" s="2">
        <v>1</v>
      </c>
      <c r="B2" s="1" t="s">
        <v>92</v>
      </c>
      <c r="C2" s="2" t="s">
        <v>93</v>
      </c>
      <c r="D2" s="1">
        <v>288</v>
      </c>
      <c r="E2" s="2" t="s">
        <v>38</v>
      </c>
      <c r="F2" s="8"/>
      <c r="G2" s="8"/>
      <c r="H2" s="5">
        <f>ROUND(F2*D2,0)</f>
        <v>0</v>
      </c>
      <c r="I2" s="5">
        <f>ROUND(G2*D2,0)</f>
        <v>0</v>
      </c>
      <c r="J2" s="10"/>
      <c r="K2" s="11" t="s">
        <v>94</v>
      </c>
      <c r="L2" s="2" t="s">
        <v>22</v>
      </c>
      <c r="M2" s="2">
        <v>35</v>
      </c>
      <c r="Q2" s="1"/>
    </row>
    <row r="3" spans="1:17" ht="30.75" customHeight="1" x14ac:dyDescent="0.25">
      <c r="A3" s="2">
        <v>2</v>
      </c>
      <c r="B3" s="1" t="s">
        <v>95</v>
      </c>
      <c r="C3" s="2" t="s">
        <v>96</v>
      </c>
      <c r="D3" s="1">
        <v>46</v>
      </c>
      <c r="E3" s="2" t="s">
        <v>38</v>
      </c>
      <c r="F3" s="8"/>
      <c r="G3" s="8"/>
      <c r="H3" s="5">
        <f>ROUND(F3*D3,0)</f>
        <v>0</v>
      </c>
      <c r="I3" s="5">
        <f>ROUND(G3*D3,0)</f>
        <v>0</v>
      </c>
      <c r="J3" s="10"/>
      <c r="K3" s="11" t="s">
        <v>97</v>
      </c>
      <c r="L3" s="2" t="s">
        <v>22</v>
      </c>
      <c r="M3" s="2">
        <v>35</v>
      </c>
    </row>
    <row r="4" spans="1:17" ht="25.5" customHeight="1" x14ac:dyDescent="0.25">
      <c r="A4" s="2">
        <v>3</v>
      </c>
      <c r="B4" s="1" t="s">
        <v>106</v>
      </c>
      <c r="C4" s="2" t="s">
        <v>107</v>
      </c>
      <c r="D4" s="1">
        <v>226</v>
      </c>
      <c r="E4" s="2" t="s">
        <v>38</v>
      </c>
      <c r="F4" s="8"/>
      <c r="G4" s="8"/>
      <c r="H4" s="5">
        <v>0</v>
      </c>
      <c r="I4" s="5">
        <v>0</v>
      </c>
      <c r="J4" s="10"/>
      <c r="K4" s="11" t="s">
        <v>108</v>
      </c>
      <c r="L4" s="2" t="s">
        <v>22</v>
      </c>
      <c r="M4" s="2">
        <v>35</v>
      </c>
    </row>
    <row r="5" spans="1:17" ht="18" customHeight="1" x14ac:dyDescent="0.25">
      <c r="A5" s="7"/>
      <c r="B5" s="7"/>
      <c r="C5" s="7" t="s">
        <v>30</v>
      </c>
      <c r="D5" s="7"/>
      <c r="E5" s="7"/>
      <c r="F5" s="7"/>
      <c r="G5" s="7"/>
      <c r="H5" s="12">
        <f>ROUND(SUM(H2:H4),0)</f>
        <v>0</v>
      </c>
      <c r="I5" s="12">
        <f>ROUND(SUM(I2:I4),0)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4B228-72E1-4C14-99C9-A33F8904E6E3}">
  <dimension ref="A1:M3"/>
  <sheetViews>
    <sheetView workbookViewId="0">
      <selection activeCell="M16" sqref="M16"/>
    </sheetView>
  </sheetViews>
  <sheetFormatPr defaultRowHeight="15" x14ac:dyDescent="0.25"/>
  <cols>
    <col min="2" max="2" width="24.42578125" customWidth="1"/>
    <col min="3" max="3" width="40.140625" customWidth="1"/>
  </cols>
  <sheetData>
    <row r="1" spans="1:13" ht="24.75" customHeight="1" x14ac:dyDescent="0.25">
      <c r="A1" s="3" t="s">
        <v>0</v>
      </c>
      <c r="B1" s="3" t="s">
        <v>6</v>
      </c>
      <c r="C1" s="3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9" t="s">
        <v>14</v>
      </c>
      <c r="K1" s="9" t="s">
        <v>15</v>
      </c>
      <c r="L1" s="9" t="s">
        <v>16</v>
      </c>
      <c r="M1" s="9" t="s">
        <v>17</v>
      </c>
    </row>
    <row r="2" spans="1:13" ht="89.25" x14ac:dyDescent="0.25">
      <c r="A2" s="2">
        <v>1</v>
      </c>
      <c r="B2" s="1" t="s">
        <v>151</v>
      </c>
      <c r="C2" s="2" t="s">
        <v>152</v>
      </c>
      <c r="D2" s="1">
        <v>34</v>
      </c>
      <c r="E2" s="2" t="s">
        <v>38</v>
      </c>
      <c r="F2" s="8"/>
      <c r="G2" s="8"/>
      <c r="H2" s="5">
        <v>0</v>
      </c>
      <c r="I2" s="5">
        <v>0</v>
      </c>
      <c r="J2" s="10"/>
      <c r="K2" s="11"/>
      <c r="L2" s="2" t="s">
        <v>153</v>
      </c>
      <c r="M2" s="2">
        <v>36</v>
      </c>
    </row>
    <row r="3" spans="1:13" ht="24.75" customHeight="1" x14ac:dyDescent="0.25">
      <c r="A3" s="7"/>
      <c r="B3" s="7"/>
      <c r="C3" s="7" t="s">
        <v>30</v>
      </c>
      <c r="D3" s="7"/>
      <c r="E3" s="7"/>
      <c r="F3" s="7"/>
      <c r="G3" s="7"/>
      <c r="H3" s="12">
        <f>ROUND(SUM(H2),0)</f>
        <v>0</v>
      </c>
      <c r="I3" s="12">
        <f>ROUND(SUM(I2),0)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C2250-A3EE-4F87-9856-62DCA20A7BA9}">
  <dimension ref="A1:M3"/>
  <sheetViews>
    <sheetView workbookViewId="0">
      <selection activeCell="E16" sqref="E16"/>
    </sheetView>
  </sheetViews>
  <sheetFormatPr defaultRowHeight="15" x14ac:dyDescent="0.25"/>
  <cols>
    <col min="2" max="2" width="16.7109375" customWidth="1"/>
    <col min="3" max="3" width="27.28515625" customWidth="1"/>
  </cols>
  <sheetData>
    <row r="1" spans="1:13" ht="22.5" customHeight="1" x14ac:dyDescent="0.25">
      <c r="A1" s="3" t="s">
        <v>0</v>
      </c>
      <c r="B1" s="3" t="s">
        <v>6</v>
      </c>
      <c r="C1" s="3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9" t="s">
        <v>14</v>
      </c>
      <c r="K1" s="9" t="s">
        <v>15</v>
      </c>
      <c r="L1" s="9" t="s">
        <v>16</v>
      </c>
      <c r="M1" s="9" t="s">
        <v>17</v>
      </c>
    </row>
    <row r="2" spans="1:13" ht="15" customHeight="1" x14ac:dyDescent="0.25">
      <c r="A2" s="2">
        <v>1</v>
      </c>
      <c r="B2" s="1" t="s">
        <v>113</v>
      </c>
      <c r="C2" s="2" t="s">
        <v>114</v>
      </c>
      <c r="D2" s="1">
        <v>288</v>
      </c>
      <c r="E2" s="2" t="s">
        <v>38</v>
      </c>
      <c r="F2" s="8"/>
      <c r="G2" s="8"/>
      <c r="H2" s="5">
        <v>0</v>
      </c>
      <c r="I2" s="5">
        <v>0</v>
      </c>
      <c r="J2" s="10"/>
      <c r="K2" s="11" t="s">
        <v>115</v>
      </c>
      <c r="L2" s="2" t="s">
        <v>22</v>
      </c>
      <c r="M2" s="2">
        <v>41</v>
      </c>
    </row>
    <row r="3" spans="1:13" ht="16.5" customHeight="1" x14ac:dyDescent="0.25">
      <c r="A3" s="7"/>
      <c r="B3" s="7"/>
      <c r="C3" s="7" t="s">
        <v>30</v>
      </c>
      <c r="D3" s="7"/>
      <c r="E3" s="7"/>
      <c r="F3" s="7"/>
      <c r="G3" s="7"/>
      <c r="H3" s="12">
        <f>ROUND(SUM(H2:H2),0)</f>
        <v>0</v>
      </c>
      <c r="I3" s="12">
        <f>ROUND(SUM(I2:I2),0)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5C5F9-7C0C-4D20-B721-3135E959060A}">
  <dimension ref="A1:M3"/>
  <sheetViews>
    <sheetView workbookViewId="0">
      <selection activeCell="H14" sqref="H14"/>
    </sheetView>
  </sheetViews>
  <sheetFormatPr defaultRowHeight="15" x14ac:dyDescent="0.25"/>
  <cols>
    <col min="2" max="2" width="28.5703125" customWidth="1"/>
    <col min="3" max="3" width="34" customWidth="1"/>
  </cols>
  <sheetData>
    <row r="1" spans="1:13" ht="25.5" x14ac:dyDescent="0.25">
      <c r="A1" s="3" t="s">
        <v>0</v>
      </c>
      <c r="B1" s="3" t="s">
        <v>6</v>
      </c>
      <c r="C1" s="3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9" t="s">
        <v>14</v>
      </c>
      <c r="K1" s="9" t="s">
        <v>15</v>
      </c>
      <c r="L1" s="9" t="s">
        <v>16</v>
      </c>
      <c r="M1" s="9" t="s">
        <v>17</v>
      </c>
    </row>
    <row r="2" spans="1:13" ht="75.75" customHeight="1" x14ac:dyDescent="0.25">
      <c r="A2" s="2">
        <v>1</v>
      </c>
      <c r="B2" s="1" t="s">
        <v>154</v>
      </c>
      <c r="C2" s="2" t="s">
        <v>155</v>
      </c>
      <c r="D2" s="1">
        <v>21</v>
      </c>
      <c r="E2" s="2" t="s">
        <v>156</v>
      </c>
      <c r="F2" s="8"/>
      <c r="G2" s="8"/>
      <c r="H2" s="5">
        <v>0</v>
      </c>
      <c r="I2" s="5">
        <v>0</v>
      </c>
      <c r="J2" s="10"/>
      <c r="K2" s="11"/>
      <c r="L2" s="2" t="s">
        <v>153</v>
      </c>
      <c r="M2" s="2">
        <v>43</v>
      </c>
    </row>
    <row r="3" spans="1:13" ht="18.75" customHeight="1" x14ac:dyDescent="0.25">
      <c r="A3" s="7"/>
      <c r="B3" s="7"/>
      <c r="C3" s="7" t="s">
        <v>30</v>
      </c>
      <c r="D3" s="7"/>
      <c r="E3" s="7"/>
      <c r="F3" s="7"/>
      <c r="G3" s="7"/>
      <c r="H3" s="12">
        <f>ROUND(SUM(H2:H2),0)</f>
        <v>0</v>
      </c>
      <c r="I3" s="12">
        <f>ROUND(SUM(I2:I2),0)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25740-32FA-4F85-8888-DC9303E54A3F}">
  <dimension ref="A1:M4"/>
  <sheetViews>
    <sheetView workbookViewId="0">
      <selection activeCell="G11" sqref="G11"/>
    </sheetView>
  </sheetViews>
  <sheetFormatPr defaultRowHeight="15" x14ac:dyDescent="0.25"/>
  <cols>
    <col min="2" max="2" width="20.85546875" customWidth="1"/>
    <col min="3" max="3" width="36" customWidth="1"/>
  </cols>
  <sheetData>
    <row r="1" spans="1:13" ht="25.5" x14ac:dyDescent="0.25">
      <c r="A1" s="3" t="s">
        <v>0</v>
      </c>
      <c r="B1" s="3" t="s">
        <v>6</v>
      </c>
      <c r="C1" s="3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9" t="s">
        <v>14</v>
      </c>
      <c r="K1" s="9" t="s">
        <v>15</v>
      </c>
      <c r="L1" s="9" t="s">
        <v>16</v>
      </c>
      <c r="M1" s="9" t="s">
        <v>17</v>
      </c>
    </row>
    <row r="2" spans="1:13" ht="102" x14ac:dyDescent="0.25">
      <c r="A2" s="2">
        <v>1</v>
      </c>
      <c r="B2" s="1" t="s">
        <v>157</v>
      </c>
      <c r="C2" s="2" t="s">
        <v>158</v>
      </c>
      <c r="D2" s="1">
        <v>8</v>
      </c>
      <c r="E2" s="2" t="s">
        <v>38</v>
      </c>
      <c r="F2" s="8"/>
      <c r="G2" s="8"/>
      <c r="H2" s="5">
        <f>ROUND(F2*D2,0)</f>
        <v>0</v>
      </c>
      <c r="I2" s="5">
        <f>ROUND(G2*D2,0)</f>
        <v>0</v>
      </c>
      <c r="J2" s="10"/>
      <c r="K2" s="11"/>
      <c r="L2" s="2" t="s">
        <v>22</v>
      </c>
      <c r="M2" s="2">
        <v>48</v>
      </c>
    </row>
    <row r="3" spans="1:13" ht="114.75" x14ac:dyDescent="0.25">
      <c r="A3" s="2">
        <v>2</v>
      </c>
      <c r="B3" s="1" t="s">
        <v>159</v>
      </c>
      <c r="C3" s="2" t="s">
        <v>160</v>
      </c>
      <c r="D3" s="1">
        <v>40</v>
      </c>
      <c r="E3" s="2" t="s">
        <v>38</v>
      </c>
      <c r="F3" s="8"/>
      <c r="G3" s="8"/>
      <c r="H3" s="5">
        <v>0</v>
      </c>
      <c r="I3" s="5">
        <v>0</v>
      </c>
      <c r="J3" s="10"/>
      <c r="K3" s="11" t="s">
        <v>161</v>
      </c>
      <c r="L3" s="2" t="s">
        <v>22</v>
      </c>
      <c r="M3" s="2">
        <v>48</v>
      </c>
    </row>
    <row r="4" spans="1:13" ht="18" customHeight="1" x14ac:dyDescent="0.25">
      <c r="A4" s="7"/>
      <c r="B4" s="7"/>
      <c r="C4" s="7" t="s">
        <v>30</v>
      </c>
      <c r="D4" s="7"/>
      <c r="E4" s="7"/>
      <c r="F4" s="7"/>
      <c r="G4" s="7"/>
      <c r="H4" s="12">
        <f>ROUND(SUM(H2:H3),0)</f>
        <v>0</v>
      </c>
      <c r="I4" s="12">
        <f>ROUND(SUM(I2:I3),0)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F54FE-78B0-4985-B2E4-DCF378AAFAE6}">
  <dimension ref="A1:M4"/>
  <sheetViews>
    <sheetView workbookViewId="0">
      <selection activeCell="G9" sqref="G9"/>
    </sheetView>
  </sheetViews>
  <sheetFormatPr defaultRowHeight="15" x14ac:dyDescent="0.25"/>
  <cols>
    <col min="2" max="2" width="24" customWidth="1"/>
    <col min="3" max="3" width="36" customWidth="1"/>
    <col min="11" max="11" width="12" customWidth="1"/>
  </cols>
  <sheetData>
    <row r="1" spans="1:13" ht="18.75" customHeight="1" x14ac:dyDescent="0.25">
      <c r="A1" s="3" t="s">
        <v>0</v>
      </c>
      <c r="B1" s="3" t="s">
        <v>6</v>
      </c>
      <c r="C1" s="3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9" t="s">
        <v>14</v>
      </c>
      <c r="K1" s="9" t="s">
        <v>15</v>
      </c>
      <c r="L1" s="9" t="s">
        <v>16</v>
      </c>
      <c r="M1" s="9" t="s">
        <v>17</v>
      </c>
    </row>
    <row r="2" spans="1:13" ht="224.25" customHeight="1" x14ac:dyDescent="0.25">
      <c r="A2" s="2">
        <v>1</v>
      </c>
      <c r="B2" s="1" t="s">
        <v>98</v>
      </c>
      <c r="C2" s="2" t="s">
        <v>116</v>
      </c>
      <c r="D2" s="1">
        <v>85</v>
      </c>
      <c r="E2" s="2" t="s">
        <v>38</v>
      </c>
      <c r="F2" s="8"/>
      <c r="G2" s="8"/>
      <c r="H2" s="5">
        <f>ROUND(F2*D2,0)</f>
        <v>0</v>
      </c>
      <c r="I2" s="5">
        <f>ROUND(G2*D2,0)</f>
        <v>0</v>
      </c>
      <c r="J2" s="10"/>
      <c r="K2" s="11" t="s">
        <v>99</v>
      </c>
      <c r="L2" s="2" t="s">
        <v>22</v>
      </c>
      <c r="M2" s="2">
        <v>93</v>
      </c>
    </row>
    <row r="3" spans="1:13" ht="215.25" customHeight="1" x14ac:dyDescent="0.25">
      <c r="A3" s="2">
        <v>2</v>
      </c>
      <c r="B3" s="1" t="s">
        <v>100</v>
      </c>
      <c r="C3" s="2" t="s">
        <v>117</v>
      </c>
      <c r="D3" s="1">
        <v>15</v>
      </c>
      <c r="E3" s="2" t="s">
        <v>38</v>
      </c>
      <c r="F3" s="8"/>
      <c r="G3" s="8"/>
      <c r="H3" s="5">
        <v>0</v>
      </c>
      <c r="I3" s="5">
        <v>0</v>
      </c>
      <c r="J3" s="10"/>
      <c r="K3" s="11" t="s">
        <v>101</v>
      </c>
      <c r="L3" s="2" t="s">
        <v>22</v>
      </c>
      <c r="M3" s="2">
        <v>93</v>
      </c>
    </row>
    <row r="4" spans="1:13" ht="18.75" customHeight="1" x14ac:dyDescent="0.25">
      <c r="A4" s="7"/>
      <c r="B4" s="7"/>
      <c r="C4" s="7" t="s">
        <v>30</v>
      </c>
      <c r="D4" s="7"/>
      <c r="E4" s="7"/>
      <c r="F4" s="7"/>
      <c r="G4" s="7"/>
      <c r="H4" s="12">
        <f>ROUND(SUM(H2:H3),0)</f>
        <v>0</v>
      </c>
      <c r="I4" s="12">
        <f>ROUND(SUM(I2:I3),0)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27" sqref="F27"/>
    </sheetView>
  </sheetViews>
  <sheetFormatPr defaultRowHeight="15" x14ac:dyDescent="0.25"/>
  <cols>
    <col min="1" max="1" width="4.7109375" customWidth="1"/>
    <col min="2" max="2" width="30.7109375" customWidth="1"/>
    <col min="3" max="4" width="12.7109375" customWidth="1"/>
  </cols>
  <sheetData>
    <row r="1" spans="1:4" x14ac:dyDescent="0.25">
      <c r="A1" s="3" t="s">
        <v>0</v>
      </c>
      <c r="B1" s="3" t="s">
        <v>1</v>
      </c>
      <c r="C1" s="4" t="s">
        <v>2</v>
      </c>
      <c r="D1" s="4" t="s">
        <v>3</v>
      </c>
    </row>
    <row r="2" spans="1:4" x14ac:dyDescent="0.25">
      <c r="A2" s="13">
        <v>15</v>
      </c>
      <c r="B2" s="2" t="s">
        <v>164</v>
      </c>
      <c r="C2" s="8">
        <f>'15. Zsaluzás és állványozás'!H3</f>
        <v>0</v>
      </c>
      <c r="D2" s="8">
        <f>'15. Zsaluzás és állványozás'!I3</f>
        <v>0</v>
      </c>
    </row>
    <row r="3" spans="1:4" ht="25.5" x14ac:dyDescent="0.25">
      <c r="A3" s="2" t="s">
        <v>4</v>
      </c>
      <c r="B3" s="2" t="s">
        <v>5</v>
      </c>
      <c r="C3" s="8">
        <f>'2.Bontás, építőanyagok újraha'!H7</f>
        <v>0</v>
      </c>
      <c r="D3" s="8">
        <f>'2.Bontás, építőanyagok újraha'!I7</f>
        <v>0</v>
      </c>
    </row>
    <row r="4" spans="1:4" x14ac:dyDescent="0.25">
      <c r="A4" s="2" t="s">
        <v>31</v>
      </c>
      <c r="B4" s="2" t="s">
        <v>32</v>
      </c>
      <c r="C4" s="8">
        <f>'21.Irtás, föld- és sziklamunka'!H6</f>
        <v>0</v>
      </c>
      <c r="D4" s="8">
        <f>'21.Irtás, föld- és sziklamunka'!I6</f>
        <v>0</v>
      </c>
    </row>
    <row r="5" spans="1:4" x14ac:dyDescent="0.25">
      <c r="A5" s="2" t="s">
        <v>43</v>
      </c>
      <c r="B5" s="2" t="s">
        <v>44</v>
      </c>
      <c r="C5" s="8">
        <f>'23.Síkalapozás'!H4</f>
        <v>0</v>
      </c>
      <c r="D5" s="8">
        <f>'23.Síkalapozás'!I4</f>
        <v>0</v>
      </c>
    </row>
    <row r="6" spans="1:4" x14ac:dyDescent="0.25">
      <c r="A6" s="2" t="s">
        <v>48</v>
      </c>
      <c r="B6" s="2" t="s">
        <v>49</v>
      </c>
      <c r="C6" s="8">
        <f>'31.Helyszíni beton és vasbeton'!H6</f>
        <v>0</v>
      </c>
      <c r="D6" s="8">
        <f>'31.Helyszíni beton és vasbeton'!I6</f>
        <v>0</v>
      </c>
    </row>
    <row r="7" spans="1:4" ht="25.5" x14ac:dyDescent="0.25">
      <c r="A7" s="2" t="s">
        <v>53</v>
      </c>
      <c r="B7" s="2" t="s">
        <v>54</v>
      </c>
      <c r="C7" s="8">
        <f>'32.Előregyártott épületszerkez'!H7</f>
        <v>0</v>
      </c>
      <c r="D7" s="8">
        <f>'32.Előregyártott épületszerkez'!I7</f>
        <v>0</v>
      </c>
    </row>
    <row r="8" spans="1:4" x14ac:dyDescent="0.25">
      <c r="A8" s="2" t="s">
        <v>61</v>
      </c>
      <c r="B8" s="2" t="s">
        <v>62</v>
      </c>
      <c r="C8" s="8">
        <f>'33.Falazás és egyéb kőműves mu'!H7</f>
        <v>0</v>
      </c>
      <c r="D8" s="8">
        <f>'33.Falazás és egyéb kőműves mu'!I7</f>
        <v>0</v>
      </c>
    </row>
    <row r="9" spans="1:4" x14ac:dyDescent="0.25">
      <c r="A9" s="2" t="s">
        <v>102</v>
      </c>
      <c r="B9" s="2" t="s">
        <v>103</v>
      </c>
      <c r="C9" s="8">
        <f>'35.Ácsmunka'!H5</f>
        <v>0</v>
      </c>
      <c r="D9" s="8">
        <f>'35.Ácsmunka'!I5</f>
        <v>0</v>
      </c>
    </row>
    <row r="10" spans="1:4" x14ac:dyDescent="0.25">
      <c r="A10" s="2" t="s">
        <v>123</v>
      </c>
      <c r="B10" s="2" t="s">
        <v>124</v>
      </c>
      <c r="C10" s="8">
        <f>'36.Vakolás és rabicolás'!H3</f>
        <v>0</v>
      </c>
      <c r="D10" s="8">
        <f>'36.Vakolás és rabicolás'!I3</f>
        <v>0</v>
      </c>
    </row>
    <row r="11" spans="1:4" x14ac:dyDescent="0.25">
      <c r="A11" s="2" t="s">
        <v>104</v>
      </c>
      <c r="B11" s="2" t="s">
        <v>105</v>
      </c>
      <c r="C11" s="8">
        <f>'41. Tetőfedés'!H3</f>
        <v>0</v>
      </c>
      <c r="D11" s="8">
        <f>'41. Tetőfedés'!I3</f>
        <v>0</v>
      </c>
    </row>
    <row r="12" spans="1:4" x14ac:dyDescent="0.25">
      <c r="A12" s="2" t="s">
        <v>125</v>
      </c>
      <c r="B12" s="2" t="s">
        <v>126</v>
      </c>
      <c r="C12" s="8">
        <f>'43. Bádogozás'!H3</f>
        <v>0</v>
      </c>
      <c r="D12" s="8">
        <f>'43. Bádogozás'!I3</f>
        <v>0</v>
      </c>
    </row>
    <row r="13" spans="1:4" x14ac:dyDescent="0.25">
      <c r="A13" s="2" t="s">
        <v>127</v>
      </c>
      <c r="B13" s="2" t="s">
        <v>128</v>
      </c>
      <c r="C13" s="8">
        <f>'48. Szigetelés'!H4</f>
        <v>0</v>
      </c>
      <c r="D13" s="8">
        <f>'48. Szigetelés'!I4</f>
        <v>0</v>
      </c>
    </row>
    <row r="14" spans="1:4" ht="25.5" x14ac:dyDescent="0.25">
      <c r="A14" s="2" t="s">
        <v>118</v>
      </c>
      <c r="B14" s="2" t="s">
        <v>119</v>
      </c>
      <c r="C14" s="8">
        <f>'93.Környezetvédelmi berendezés'!H4</f>
        <v>0</v>
      </c>
      <c r="D14" s="8">
        <f>'93.Környezetvédelmi berendezés'!I4</f>
        <v>0</v>
      </c>
    </row>
    <row r="15" spans="1:4" x14ac:dyDescent="0.25">
      <c r="A15" s="7"/>
      <c r="B15" s="7" t="s">
        <v>72</v>
      </c>
      <c r="C15" s="7">
        <f>ROUND(SUM(C2:C14),0)</f>
        <v>0</v>
      </c>
      <c r="D15" s="7">
        <f>ROUND(SUM(D2:D14),0)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"/>
  <sheetViews>
    <sheetView workbookViewId="0">
      <selection activeCell="F14" sqref="F14"/>
    </sheetView>
  </sheetViews>
  <sheetFormatPr defaultRowHeight="15" x14ac:dyDescent="0.25"/>
  <cols>
    <col min="1" max="1" width="4.7109375" customWidth="1"/>
    <col min="2" max="2" width="20.7109375" customWidth="1"/>
    <col min="3" max="3" width="35.7109375" customWidth="1"/>
    <col min="4" max="4" width="6.7109375" customWidth="1"/>
    <col min="5" max="5" width="8.7109375" customWidth="1"/>
    <col min="6" max="9" width="12.7109375" customWidth="1"/>
    <col min="10" max="10" width="20.7109375" customWidth="1"/>
    <col min="11" max="11" width="12.7109375" customWidth="1"/>
    <col min="12" max="12" width="6.7109375" customWidth="1"/>
    <col min="13" max="13" width="8.7109375" customWidth="1"/>
  </cols>
  <sheetData>
    <row r="1" spans="1:15" ht="25.5" x14ac:dyDescent="0.25">
      <c r="A1" s="3" t="s">
        <v>0</v>
      </c>
      <c r="B1" s="3" t="s">
        <v>6</v>
      </c>
      <c r="C1" s="3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9" t="s">
        <v>14</v>
      </c>
      <c r="K1" s="9" t="s">
        <v>15</v>
      </c>
      <c r="L1" s="9" t="s">
        <v>16</v>
      </c>
      <c r="M1" s="9" t="s">
        <v>17</v>
      </c>
    </row>
    <row r="2" spans="1:15" ht="38.25" x14ac:dyDescent="0.25">
      <c r="A2" s="2">
        <v>1</v>
      </c>
      <c r="B2" s="1" t="s">
        <v>18</v>
      </c>
      <c r="C2" s="2" t="s">
        <v>19</v>
      </c>
      <c r="D2" s="1">
        <v>22</v>
      </c>
      <c r="E2" s="2" t="s">
        <v>20</v>
      </c>
      <c r="F2" s="8"/>
      <c r="G2" s="8"/>
      <c r="H2" s="5">
        <f>ROUND(F2*D2,0)</f>
        <v>0</v>
      </c>
      <c r="I2" s="5">
        <f>ROUND(G2*D2,0)</f>
        <v>0</v>
      </c>
      <c r="J2" s="10"/>
      <c r="K2" s="11" t="s">
        <v>21</v>
      </c>
      <c r="L2" s="2" t="s">
        <v>22</v>
      </c>
      <c r="M2" s="2">
        <v>2</v>
      </c>
      <c r="O2" s="1"/>
    </row>
    <row r="3" spans="1:15" ht="25.5" x14ac:dyDescent="0.25">
      <c r="A3" s="2">
        <v>2</v>
      </c>
      <c r="B3" s="1" t="s">
        <v>83</v>
      </c>
      <c r="C3" s="2" t="s">
        <v>84</v>
      </c>
      <c r="D3" s="1">
        <v>28</v>
      </c>
      <c r="E3" s="2" t="s">
        <v>20</v>
      </c>
      <c r="F3" s="8"/>
      <c r="G3" s="8"/>
      <c r="H3" s="5">
        <f>ROUND(F3*D3,0)</f>
        <v>0</v>
      </c>
      <c r="I3" s="5">
        <f>ROUND(G3*D3,0)</f>
        <v>0</v>
      </c>
      <c r="J3" s="10"/>
      <c r="K3" s="11" t="s">
        <v>85</v>
      </c>
      <c r="L3" s="2" t="s">
        <v>22</v>
      </c>
      <c r="M3" s="2">
        <v>2</v>
      </c>
      <c r="O3" s="1"/>
    </row>
    <row r="4" spans="1:15" ht="38.25" x14ac:dyDescent="0.25">
      <c r="A4" s="2">
        <v>3</v>
      </c>
      <c r="B4" s="1" t="s">
        <v>23</v>
      </c>
      <c r="C4" s="2" t="s">
        <v>24</v>
      </c>
      <c r="D4" s="1">
        <v>60</v>
      </c>
      <c r="E4" s="2" t="s">
        <v>20</v>
      </c>
      <c r="F4" s="8"/>
      <c r="G4" s="8"/>
      <c r="H4" s="5">
        <f>ROUND(F4*D4,0)</f>
        <v>0</v>
      </c>
      <c r="I4" s="5">
        <f>ROUND(G4*D4,0)</f>
        <v>0</v>
      </c>
      <c r="J4" s="10"/>
      <c r="K4" s="11" t="s">
        <v>25</v>
      </c>
      <c r="L4" s="2" t="s">
        <v>22</v>
      </c>
      <c r="M4" s="2">
        <v>2</v>
      </c>
    </row>
    <row r="5" spans="1:15" ht="38.25" x14ac:dyDescent="0.25">
      <c r="A5" s="2">
        <v>4</v>
      </c>
      <c r="B5" s="1" t="s">
        <v>86</v>
      </c>
      <c r="C5" s="2" t="s">
        <v>87</v>
      </c>
      <c r="D5" s="1">
        <v>376.84</v>
      </c>
      <c r="E5" s="2" t="s">
        <v>20</v>
      </c>
      <c r="F5" s="8"/>
      <c r="G5" s="8"/>
      <c r="H5" s="5">
        <f>ROUND(F5*D5,0)</f>
        <v>0</v>
      </c>
      <c r="I5" s="5">
        <f>ROUND(G5*D5,0)</f>
        <v>0</v>
      </c>
      <c r="J5" s="10"/>
      <c r="K5" s="11" t="s">
        <v>88</v>
      </c>
      <c r="L5" s="2" t="s">
        <v>22</v>
      </c>
      <c r="M5" s="2">
        <v>2</v>
      </c>
      <c r="O5" s="1"/>
    </row>
    <row r="6" spans="1:15" ht="38.25" x14ac:dyDescent="0.25">
      <c r="A6" s="2">
        <v>5</v>
      </c>
      <c r="B6" s="1" t="s">
        <v>26</v>
      </c>
      <c r="C6" s="2" t="s">
        <v>27</v>
      </c>
      <c r="D6" s="1">
        <v>75</v>
      </c>
      <c r="E6" s="2" t="s">
        <v>28</v>
      </c>
      <c r="F6" s="8"/>
      <c r="G6" s="8"/>
      <c r="H6" s="5">
        <v>0</v>
      </c>
      <c r="I6" s="5">
        <v>0</v>
      </c>
      <c r="J6" s="10"/>
      <c r="K6" s="11" t="s">
        <v>29</v>
      </c>
      <c r="L6" s="2" t="s">
        <v>22</v>
      </c>
      <c r="M6" s="2">
        <v>21</v>
      </c>
      <c r="O6" s="1"/>
    </row>
    <row r="7" spans="1:15" x14ac:dyDescent="0.25">
      <c r="A7" s="7"/>
      <c r="B7" s="7"/>
      <c r="C7" s="7" t="s">
        <v>30</v>
      </c>
      <c r="D7" s="7"/>
      <c r="E7" s="7"/>
      <c r="F7" s="7"/>
      <c r="G7" s="7"/>
      <c r="H7" s="12">
        <f>ROUND(SUM(H2:H6),0)</f>
        <v>0</v>
      </c>
      <c r="I7" s="12">
        <f>ROUND(SUM(I2:I6),0)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FC433-24A9-420D-B5A2-6721A3393983}">
  <dimension ref="A1:M3"/>
  <sheetViews>
    <sheetView tabSelected="1" workbookViewId="0">
      <selection activeCell="F13" sqref="F13"/>
    </sheetView>
  </sheetViews>
  <sheetFormatPr defaultRowHeight="15" x14ac:dyDescent="0.25"/>
  <cols>
    <col min="2" max="2" width="25.42578125" customWidth="1"/>
    <col min="3" max="3" width="39.7109375" customWidth="1"/>
  </cols>
  <sheetData>
    <row r="1" spans="1:13" ht="24.75" customHeight="1" x14ac:dyDescent="0.25">
      <c r="A1" s="3" t="s">
        <v>0</v>
      </c>
      <c r="B1" s="3" t="s">
        <v>6</v>
      </c>
      <c r="C1" s="3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9" t="s">
        <v>14</v>
      </c>
      <c r="K1" s="9" t="s">
        <v>15</v>
      </c>
      <c r="L1" s="9" t="s">
        <v>16</v>
      </c>
      <c r="M1" s="9" t="s">
        <v>17</v>
      </c>
    </row>
    <row r="2" spans="1:13" ht="102" x14ac:dyDescent="0.25">
      <c r="A2" s="2">
        <v>1</v>
      </c>
      <c r="B2" s="1" t="s">
        <v>166</v>
      </c>
      <c r="C2" s="2" t="s">
        <v>163</v>
      </c>
      <c r="D2" s="1">
        <v>40</v>
      </c>
      <c r="E2" s="2" t="s">
        <v>38</v>
      </c>
      <c r="F2" s="8"/>
      <c r="G2" s="8"/>
      <c r="H2" s="5">
        <v>0</v>
      </c>
      <c r="I2" s="5">
        <v>0</v>
      </c>
      <c r="J2" s="10"/>
      <c r="K2" s="11"/>
      <c r="L2" s="2" t="s">
        <v>153</v>
      </c>
      <c r="M2" s="2">
        <v>36</v>
      </c>
    </row>
    <row r="3" spans="1:13" ht="24.75" customHeight="1" x14ac:dyDescent="0.25">
      <c r="A3" s="7"/>
      <c r="B3" s="7"/>
      <c r="C3" s="7" t="s">
        <v>30</v>
      </c>
      <c r="D3" s="7"/>
      <c r="E3" s="7"/>
      <c r="F3" s="7"/>
      <c r="G3" s="7"/>
      <c r="H3" s="12">
        <f>ROUND(SUM(H2),0)</f>
        <v>0</v>
      </c>
      <c r="I3" s="12">
        <f>ROUND(SUM(I2),0)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workbookViewId="0">
      <selection activeCell="E9" sqref="E9"/>
    </sheetView>
  </sheetViews>
  <sheetFormatPr defaultRowHeight="15" x14ac:dyDescent="0.25"/>
  <cols>
    <col min="1" max="1" width="4.7109375" customWidth="1"/>
    <col min="2" max="2" width="20.7109375" customWidth="1"/>
    <col min="3" max="3" width="35.7109375" customWidth="1"/>
    <col min="4" max="4" width="7.7109375" customWidth="1"/>
    <col min="5" max="5" width="8.7109375" customWidth="1"/>
    <col min="6" max="9" width="12.7109375" customWidth="1"/>
    <col min="10" max="10" width="20.7109375" customWidth="1"/>
    <col min="11" max="11" width="12.7109375" customWidth="1"/>
    <col min="12" max="12" width="6.7109375" customWidth="1"/>
    <col min="13" max="13" width="8.7109375" customWidth="1"/>
  </cols>
  <sheetData>
    <row r="1" spans="1:14" ht="25.5" x14ac:dyDescent="0.25">
      <c r="A1" s="3" t="s">
        <v>0</v>
      </c>
      <c r="B1" s="3" t="s">
        <v>6</v>
      </c>
      <c r="C1" s="3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9" t="s">
        <v>14</v>
      </c>
      <c r="K1" s="9" t="s">
        <v>15</v>
      </c>
      <c r="L1" s="9" t="s">
        <v>16</v>
      </c>
      <c r="M1" s="9" t="s">
        <v>17</v>
      </c>
    </row>
    <row r="2" spans="1:14" ht="63.75" x14ac:dyDescent="0.25">
      <c r="A2" s="2">
        <v>1</v>
      </c>
      <c r="B2" s="1" t="s">
        <v>129</v>
      </c>
      <c r="C2" s="2" t="s">
        <v>130</v>
      </c>
      <c r="D2" s="1">
        <v>11.52</v>
      </c>
      <c r="E2" s="2" t="s">
        <v>20</v>
      </c>
      <c r="F2" s="8"/>
      <c r="G2" s="8"/>
      <c r="H2" s="5">
        <f>ROUND(F2*D2,0)</f>
        <v>0</v>
      </c>
      <c r="I2" s="5">
        <f>ROUND(G2*D2,0)</f>
        <v>0</v>
      </c>
      <c r="J2" s="10"/>
      <c r="K2" s="11" t="s">
        <v>131</v>
      </c>
      <c r="L2" s="2" t="s">
        <v>22</v>
      </c>
      <c r="M2" s="2">
        <v>21</v>
      </c>
    </row>
    <row r="3" spans="1:14" ht="76.5" x14ac:dyDescent="0.25">
      <c r="A3" s="2">
        <v>2</v>
      </c>
      <c r="B3" s="1" t="s">
        <v>33</v>
      </c>
      <c r="C3" s="2" t="s">
        <v>34</v>
      </c>
      <c r="D3" s="1">
        <v>57.44</v>
      </c>
      <c r="E3" s="2" t="s">
        <v>20</v>
      </c>
      <c r="F3" s="8"/>
      <c r="G3" s="8"/>
      <c r="H3" s="5">
        <f>ROUND(F3*D3,0)</f>
        <v>0</v>
      </c>
      <c r="I3" s="5">
        <f>ROUND(G3*D3,0)</f>
        <v>0</v>
      </c>
      <c r="J3" s="10"/>
      <c r="K3" s="11" t="s">
        <v>35</v>
      </c>
      <c r="L3" s="2" t="s">
        <v>22</v>
      </c>
      <c r="M3" s="2">
        <v>21</v>
      </c>
      <c r="N3" s="1"/>
    </row>
    <row r="4" spans="1:14" ht="38.25" x14ac:dyDescent="0.25">
      <c r="A4" s="2">
        <v>3</v>
      </c>
      <c r="B4" s="1" t="s">
        <v>36</v>
      </c>
      <c r="C4" s="2" t="s">
        <v>37</v>
      </c>
      <c r="D4" s="1">
        <v>304.16000000000003</v>
      </c>
      <c r="E4" s="2" t="s">
        <v>38</v>
      </c>
      <c r="F4" s="8"/>
      <c r="G4" s="8"/>
      <c r="H4" s="5">
        <f>ROUND(F4*D4,0)</f>
        <v>0</v>
      </c>
      <c r="I4" s="5">
        <f>ROUND(G4*D4,0)</f>
        <v>0</v>
      </c>
      <c r="J4" s="10"/>
      <c r="K4" s="11" t="s">
        <v>39</v>
      </c>
      <c r="L4" s="2" t="s">
        <v>22</v>
      </c>
      <c r="M4" s="2">
        <v>21</v>
      </c>
      <c r="N4" s="1"/>
    </row>
    <row r="5" spans="1:14" ht="38.25" x14ac:dyDescent="0.25">
      <c r="A5" s="2">
        <v>4</v>
      </c>
      <c r="B5" s="1" t="s">
        <v>40</v>
      </c>
      <c r="C5" s="2" t="s">
        <v>41</v>
      </c>
      <c r="D5" s="1">
        <v>74.64</v>
      </c>
      <c r="E5" s="2" t="s">
        <v>20</v>
      </c>
      <c r="F5" s="8"/>
      <c r="G5" s="8"/>
      <c r="H5" s="5">
        <v>0</v>
      </c>
      <c r="I5" s="5">
        <v>0</v>
      </c>
      <c r="J5" s="10"/>
      <c r="K5" s="11" t="s">
        <v>42</v>
      </c>
      <c r="L5" s="2" t="s">
        <v>22</v>
      </c>
      <c r="M5" s="2">
        <v>21</v>
      </c>
    </row>
    <row r="6" spans="1:14" x14ac:dyDescent="0.25">
      <c r="A6" s="7"/>
      <c r="B6" s="7"/>
      <c r="C6" s="7" t="s">
        <v>30</v>
      </c>
      <c r="D6" s="7"/>
      <c r="E6" s="7"/>
      <c r="F6" s="7"/>
      <c r="G6" s="7"/>
      <c r="H6" s="12">
        <f>ROUND(SUM(H2:H5),0)</f>
        <v>0</v>
      </c>
      <c r="I6" s="12">
        <f>ROUND(SUM(I2:I5),0)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"/>
  <sheetViews>
    <sheetView workbookViewId="0">
      <selection activeCell="D5" sqref="D5"/>
    </sheetView>
  </sheetViews>
  <sheetFormatPr defaultRowHeight="15" x14ac:dyDescent="0.25"/>
  <cols>
    <col min="1" max="1" width="4.7109375" customWidth="1"/>
    <col min="2" max="2" width="20.7109375" customWidth="1"/>
    <col min="3" max="3" width="35.7109375" customWidth="1"/>
    <col min="4" max="4" width="6.85546875" customWidth="1"/>
    <col min="5" max="5" width="8.7109375" customWidth="1"/>
    <col min="6" max="9" width="12.7109375" customWidth="1"/>
    <col min="10" max="10" width="20.7109375" customWidth="1"/>
    <col min="11" max="11" width="12.7109375" customWidth="1"/>
    <col min="12" max="12" width="6.7109375" customWidth="1"/>
    <col min="13" max="13" width="8.7109375" customWidth="1"/>
  </cols>
  <sheetData>
    <row r="1" spans="1:15" ht="25.5" x14ac:dyDescent="0.25">
      <c r="A1" s="3" t="s">
        <v>0</v>
      </c>
      <c r="B1" s="3" t="s">
        <v>6</v>
      </c>
      <c r="C1" s="3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9" t="s">
        <v>14</v>
      </c>
      <c r="K1" s="9" t="s">
        <v>15</v>
      </c>
      <c r="L1" s="9" t="s">
        <v>16</v>
      </c>
      <c r="M1" s="9" t="s">
        <v>17</v>
      </c>
    </row>
    <row r="2" spans="1:15" ht="25.5" x14ac:dyDescent="0.25">
      <c r="A2" s="2">
        <v>1</v>
      </c>
      <c r="B2" s="1" t="s">
        <v>45</v>
      </c>
      <c r="C2" s="2" t="s">
        <v>46</v>
      </c>
      <c r="D2" s="1">
        <v>66.52</v>
      </c>
      <c r="E2" s="2" t="s">
        <v>20</v>
      </c>
      <c r="F2" s="8"/>
      <c r="G2" s="8"/>
      <c r="H2" s="5">
        <f>ROUND(F2*D2,0)</f>
        <v>0</v>
      </c>
      <c r="I2" s="5">
        <f>ROUND(G2*D2,0)</f>
        <v>0</v>
      </c>
      <c r="J2" s="10"/>
      <c r="K2" s="11" t="s">
        <v>47</v>
      </c>
      <c r="L2" s="2" t="s">
        <v>22</v>
      </c>
      <c r="M2" s="2">
        <v>23</v>
      </c>
      <c r="O2" s="1"/>
    </row>
    <row r="3" spans="1:15" ht="51" x14ac:dyDescent="0.25">
      <c r="A3" s="2">
        <v>2</v>
      </c>
      <c r="B3" s="1" t="s">
        <v>132</v>
      </c>
      <c r="C3" s="2" t="s">
        <v>133</v>
      </c>
      <c r="D3" s="1">
        <v>2.88</v>
      </c>
      <c r="E3" s="2" t="s">
        <v>20</v>
      </c>
      <c r="F3" s="8"/>
      <c r="G3" s="8"/>
      <c r="H3" s="5">
        <v>0</v>
      </c>
      <c r="I3" s="5">
        <v>0</v>
      </c>
      <c r="J3" s="10"/>
      <c r="K3" s="11" t="s">
        <v>134</v>
      </c>
      <c r="L3" s="2" t="s">
        <v>22</v>
      </c>
      <c r="M3" s="2">
        <v>23</v>
      </c>
    </row>
    <row r="4" spans="1:15" x14ac:dyDescent="0.25">
      <c r="A4" s="7"/>
      <c r="B4" s="7"/>
      <c r="C4" s="7" t="s">
        <v>30</v>
      </c>
      <c r="D4" s="7"/>
      <c r="E4" s="7"/>
      <c r="F4" s="7"/>
      <c r="G4" s="7"/>
      <c r="H4" s="12">
        <f>ROUND(SUM(H2:H3),0)</f>
        <v>0</v>
      </c>
      <c r="I4" s="12">
        <f>ROUND(SUM(I2:I3),0)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"/>
  <sheetViews>
    <sheetView topLeftCell="A2" workbookViewId="0">
      <selection activeCell="F9" sqref="F9"/>
    </sheetView>
  </sheetViews>
  <sheetFormatPr defaultRowHeight="15" x14ac:dyDescent="0.25"/>
  <cols>
    <col min="1" max="1" width="4.7109375" customWidth="1"/>
    <col min="2" max="2" width="20.7109375" customWidth="1"/>
    <col min="3" max="3" width="35.7109375" customWidth="1"/>
    <col min="4" max="4" width="6.5703125" customWidth="1"/>
    <col min="5" max="5" width="8.7109375" customWidth="1"/>
    <col min="6" max="9" width="12.7109375" customWidth="1"/>
    <col min="10" max="10" width="20.7109375" customWidth="1"/>
    <col min="11" max="11" width="12.7109375" customWidth="1"/>
    <col min="12" max="12" width="6.7109375" customWidth="1"/>
    <col min="13" max="13" width="8.7109375" customWidth="1"/>
  </cols>
  <sheetData>
    <row r="1" spans="1:15" ht="25.5" x14ac:dyDescent="0.25">
      <c r="A1" s="3" t="s">
        <v>0</v>
      </c>
      <c r="B1" s="3" t="s">
        <v>6</v>
      </c>
      <c r="C1" s="3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9" t="s">
        <v>14</v>
      </c>
      <c r="K1" s="9" t="s">
        <v>15</v>
      </c>
      <c r="L1" s="9" t="s">
        <v>16</v>
      </c>
      <c r="M1" s="9" t="s">
        <v>17</v>
      </c>
    </row>
    <row r="2" spans="1:15" ht="25.5" x14ac:dyDescent="0.25">
      <c r="A2" s="2">
        <v>1</v>
      </c>
      <c r="B2" s="1" t="s">
        <v>50</v>
      </c>
      <c r="C2" s="2" t="s">
        <v>51</v>
      </c>
      <c r="D2" s="1">
        <v>92.84</v>
      </c>
      <c r="E2" s="2" t="s">
        <v>20</v>
      </c>
      <c r="F2" s="8"/>
      <c r="G2" s="8"/>
      <c r="H2" s="5">
        <f>ROUND(F2*D2,0)</f>
        <v>0</v>
      </c>
      <c r="I2" s="5">
        <f>ROUND(G2*D2,0)</f>
        <v>0</v>
      </c>
      <c r="J2" s="10"/>
      <c r="K2" s="11" t="s">
        <v>52</v>
      </c>
      <c r="L2" s="2" t="s">
        <v>22</v>
      </c>
      <c r="M2" s="2">
        <v>31</v>
      </c>
      <c r="O2" s="1"/>
    </row>
    <row r="3" spans="1:15" ht="63.75" x14ac:dyDescent="0.25">
      <c r="A3" s="2">
        <v>2</v>
      </c>
      <c r="B3" s="1" t="s">
        <v>135</v>
      </c>
      <c r="C3" s="2" t="s">
        <v>136</v>
      </c>
      <c r="D3" s="1">
        <v>0.03</v>
      </c>
      <c r="E3" s="2" t="s">
        <v>137</v>
      </c>
      <c r="F3" s="8"/>
      <c r="G3" s="8"/>
      <c r="H3" s="5">
        <f>ROUND(F3*D3,0)</f>
        <v>0</v>
      </c>
      <c r="I3" s="5">
        <f>ROUND(G3*D3,0)</f>
        <v>0</v>
      </c>
      <c r="J3" s="10" t="s">
        <v>138</v>
      </c>
      <c r="K3" s="11" t="s">
        <v>139</v>
      </c>
      <c r="L3" s="2" t="s">
        <v>22</v>
      </c>
      <c r="M3" s="2">
        <v>31</v>
      </c>
    </row>
    <row r="4" spans="1:15" ht="63.75" x14ac:dyDescent="0.25">
      <c r="A4" s="2">
        <v>3</v>
      </c>
      <c r="B4" s="1" t="s">
        <v>140</v>
      </c>
      <c r="C4" s="2" t="s">
        <v>141</v>
      </c>
      <c r="D4" s="1">
        <v>0.05</v>
      </c>
      <c r="E4" s="2" t="s">
        <v>137</v>
      </c>
      <c r="F4" s="8"/>
      <c r="G4" s="8"/>
      <c r="H4" s="5">
        <f>ROUND(F4*D4,0)</f>
        <v>0</v>
      </c>
      <c r="I4" s="5">
        <f>ROUND(G4*D4,0)</f>
        <v>0</v>
      </c>
      <c r="J4" s="10" t="s">
        <v>142</v>
      </c>
      <c r="K4" s="11" t="s">
        <v>143</v>
      </c>
      <c r="L4" s="2" t="s">
        <v>22</v>
      </c>
      <c r="M4" s="2">
        <v>31</v>
      </c>
    </row>
    <row r="5" spans="1:15" ht="63.75" x14ac:dyDescent="0.25">
      <c r="A5" s="2">
        <v>4</v>
      </c>
      <c r="B5" s="1" t="s">
        <v>144</v>
      </c>
      <c r="C5" s="2" t="s">
        <v>145</v>
      </c>
      <c r="D5" s="1">
        <v>0.08</v>
      </c>
      <c r="E5" s="2" t="s">
        <v>137</v>
      </c>
      <c r="F5" s="8"/>
      <c r="G5" s="8"/>
      <c r="H5" s="5">
        <v>0</v>
      </c>
      <c r="I5" s="5">
        <v>0</v>
      </c>
      <c r="J5" s="10" t="s">
        <v>146</v>
      </c>
      <c r="K5" s="11" t="s">
        <v>147</v>
      </c>
      <c r="L5" s="2" t="s">
        <v>22</v>
      </c>
      <c r="M5" s="2">
        <v>31</v>
      </c>
    </row>
    <row r="6" spans="1:15" x14ac:dyDescent="0.25">
      <c r="A6" s="7"/>
      <c r="B6" s="7"/>
      <c r="C6" s="7" t="s">
        <v>30</v>
      </c>
      <c r="D6" s="7"/>
      <c r="E6" s="7"/>
      <c r="F6" s="7"/>
      <c r="G6" s="7"/>
      <c r="H6" s="12">
        <f>ROUND(SUM(H2:H5),0)</f>
        <v>0</v>
      </c>
      <c r="I6" s="12">
        <f>ROUND(SUM(I2:I5),0)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7"/>
  <sheetViews>
    <sheetView topLeftCell="A3" workbookViewId="0">
      <selection activeCell="D12" sqref="D12"/>
    </sheetView>
  </sheetViews>
  <sheetFormatPr defaultRowHeight="15" x14ac:dyDescent="0.25"/>
  <cols>
    <col min="1" max="1" width="4.7109375" customWidth="1"/>
    <col min="2" max="2" width="20.7109375" customWidth="1"/>
    <col min="3" max="3" width="35.7109375" customWidth="1"/>
    <col min="4" max="4" width="7.7109375" customWidth="1"/>
    <col min="5" max="5" width="8.7109375" customWidth="1"/>
    <col min="6" max="9" width="12.7109375" customWidth="1"/>
    <col min="10" max="10" width="20.7109375" customWidth="1"/>
    <col min="11" max="11" width="12.7109375" customWidth="1"/>
    <col min="12" max="12" width="6.7109375" customWidth="1"/>
    <col min="13" max="13" width="8.7109375" customWidth="1"/>
  </cols>
  <sheetData>
    <row r="1" spans="1:15" ht="25.5" x14ac:dyDescent="0.25">
      <c r="A1" s="3" t="s">
        <v>0</v>
      </c>
      <c r="B1" s="3" t="s">
        <v>6</v>
      </c>
      <c r="C1" s="3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9" t="s">
        <v>14</v>
      </c>
      <c r="K1" s="9" t="s">
        <v>15</v>
      </c>
      <c r="L1" s="9" t="s">
        <v>16</v>
      </c>
      <c r="M1" s="9" t="s">
        <v>17</v>
      </c>
    </row>
    <row r="2" spans="1:15" ht="25.5" x14ac:dyDescent="0.25">
      <c r="A2" s="2">
        <v>1</v>
      </c>
      <c r="B2" s="1" t="s">
        <v>162</v>
      </c>
      <c r="C2" s="2" t="s">
        <v>167</v>
      </c>
      <c r="D2" s="1">
        <v>32</v>
      </c>
      <c r="E2" s="2" t="s">
        <v>38</v>
      </c>
      <c r="F2" s="8"/>
      <c r="G2" s="8"/>
      <c r="H2" s="5">
        <f>ROUND(F2*D2,0)</f>
        <v>0</v>
      </c>
      <c r="I2" s="5">
        <f>ROUND(G2*D2,0)</f>
        <v>0</v>
      </c>
      <c r="J2" s="10"/>
      <c r="K2" s="11" t="s">
        <v>165</v>
      </c>
      <c r="L2" s="2" t="s">
        <v>22</v>
      </c>
      <c r="M2" s="2">
        <v>32</v>
      </c>
      <c r="O2" s="1"/>
    </row>
    <row r="3" spans="1:15" ht="89.25" x14ac:dyDescent="0.25">
      <c r="A3" s="2">
        <v>2</v>
      </c>
      <c r="B3" s="1" t="s">
        <v>55</v>
      </c>
      <c r="C3" s="2" t="s">
        <v>56</v>
      </c>
      <c r="D3" s="1">
        <v>60</v>
      </c>
      <c r="E3" s="2" t="s">
        <v>28</v>
      </c>
      <c r="F3" s="8"/>
      <c r="G3" s="8"/>
      <c r="H3" s="5">
        <f>ROUND(F3*D3,0)</f>
        <v>0</v>
      </c>
      <c r="I3" s="5">
        <f>ROUND(G3*D3,0)</f>
        <v>0</v>
      </c>
      <c r="J3" s="10"/>
      <c r="K3" s="11" t="s">
        <v>57</v>
      </c>
      <c r="L3" s="2" t="s">
        <v>22</v>
      </c>
      <c r="M3" s="2">
        <v>32</v>
      </c>
      <c r="O3" s="1"/>
    </row>
    <row r="4" spans="1:15" ht="76.5" x14ac:dyDescent="0.25">
      <c r="A4" s="2">
        <v>3</v>
      </c>
      <c r="B4" s="1" t="s">
        <v>109</v>
      </c>
      <c r="C4" s="2" t="s">
        <v>111</v>
      </c>
      <c r="D4" s="1">
        <v>16</v>
      </c>
      <c r="E4" s="2" t="s">
        <v>28</v>
      </c>
      <c r="F4" s="8"/>
      <c r="G4" s="8"/>
      <c r="H4" s="5">
        <f>ROUND(F4*D4,0)</f>
        <v>0</v>
      </c>
      <c r="I4" s="5">
        <f>ROUND(G4*D4,0)</f>
        <v>0</v>
      </c>
      <c r="J4" s="10"/>
      <c r="K4" s="11"/>
      <c r="L4" s="2" t="s">
        <v>22</v>
      </c>
      <c r="M4" s="2">
        <v>32</v>
      </c>
    </row>
    <row r="5" spans="1:15" ht="76.5" x14ac:dyDescent="0.25">
      <c r="A5" s="2">
        <v>4</v>
      </c>
      <c r="B5" s="1" t="s">
        <v>58</v>
      </c>
      <c r="C5" s="2" t="s">
        <v>59</v>
      </c>
      <c r="D5" s="1">
        <v>240</v>
      </c>
      <c r="E5" s="2" t="s">
        <v>28</v>
      </c>
      <c r="F5" s="8"/>
      <c r="G5" s="8"/>
      <c r="H5" s="5">
        <f>ROUND(F5*D5,0)</f>
        <v>0</v>
      </c>
      <c r="I5" s="5">
        <f>ROUND(G5*D5,0)</f>
        <v>0</v>
      </c>
      <c r="J5" s="10"/>
      <c r="K5" s="11" t="s">
        <v>60</v>
      </c>
      <c r="L5" s="2" t="s">
        <v>22</v>
      </c>
      <c r="M5" s="2">
        <v>32</v>
      </c>
      <c r="O5" s="1"/>
    </row>
    <row r="6" spans="1:15" ht="63.75" x14ac:dyDescent="0.25">
      <c r="A6" s="2">
        <v>5</v>
      </c>
      <c r="B6" s="1" t="s">
        <v>110</v>
      </c>
      <c r="C6" s="2" t="s">
        <v>112</v>
      </c>
      <c r="D6" s="1">
        <v>60</v>
      </c>
      <c r="E6" s="2" t="s">
        <v>28</v>
      </c>
      <c r="F6" s="8"/>
      <c r="G6" s="8"/>
      <c r="H6" s="5">
        <v>0</v>
      </c>
      <c r="I6" s="5">
        <v>0</v>
      </c>
      <c r="J6" s="10"/>
      <c r="K6" s="11"/>
      <c r="L6" s="2" t="s">
        <v>22</v>
      </c>
      <c r="M6" s="2">
        <v>32</v>
      </c>
    </row>
    <row r="7" spans="1:15" x14ac:dyDescent="0.25">
      <c r="A7" s="7"/>
      <c r="B7" s="7"/>
      <c r="C7" s="7" t="s">
        <v>30</v>
      </c>
      <c r="D7" s="7"/>
      <c r="E7" s="7"/>
      <c r="F7" s="7"/>
      <c r="G7" s="7"/>
      <c r="H7" s="12">
        <f>ROUND(SUM(H3:H6),0)</f>
        <v>0</v>
      </c>
      <c r="I7" s="12">
        <f>ROUND(SUM(I3:I6),0)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7"/>
  <sheetViews>
    <sheetView workbookViewId="0">
      <selection activeCell="F8" sqref="F8:F9"/>
    </sheetView>
  </sheetViews>
  <sheetFormatPr defaultRowHeight="15" x14ac:dyDescent="0.25"/>
  <cols>
    <col min="1" max="1" width="4.7109375" customWidth="1"/>
    <col min="2" max="2" width="20.7109375" customWidth="1"/>
    <col min="3" max="3" width="35.7109375" customWidth="1"/>
    <col min="4" max="4" width="6.28515625" customWidth="1"/>
    <col min="5" max="5" width="8.7109375" customWidth="1"/>
    <col min="6" max="9" width="12.7109375" customWidth="1"/>
    <col min="10" max="10" width="20.7109375" customWidth="1"/>
    <col min="11" max="11" width="12.7109375" customWidth="1"/>
    <col min="12" max="12" width="6.7109375" customWidth="1"/>
    <col min="13" max="13" width="8.7109375" customWidth="1"/>
  </cols>
  <sheetData>
    <row r="1" spans="1:15" ht="25.5" x14ac:dyDescent="0.25">
      <c r="A1" s="3" t="s">
        <v>0</v>
      </c>
      <c r="B1" s="3" t="s">
        <v>6</v>
      </c>
      <c r="C1" s="3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9" t="s">
        <v>14</v>
      </c>
      <c r="K1" s="9" t="s">
        <v>15</v>
      </c>
      <c r="L1" s="9" t="s">
        <v>16</v>
      </c>
      <c r="M1" s="9" t="s">
        <v>17</v>
      </c>
    </row>
    <row r="2" spans="1:15" ht="76.5" x14ac:dyDescent="0.25">
      <c r="A2" s="2">
        <v>1</v>
      </c>
      <c r="B2" s="1" t="s">
        <v>89</v>
      </c>
      <c r="C2" s="2" t="s">
        <v>90</v>
      </c>
      <c r="D2" s="1">
        <v>85.72</v>
      </c>
      <c r="E2" s="2" t="s">
        <v>20</v>
      </c>
      <c r="F2" s="8"/>
      <c r="G2" s="8"/>
      <c r="H2" s="5">
        <f>ROUND(F2*D2,0)</f>
        <v>0</v>
      </c>
      <c r="I2" s="5">
        <f>ROUND(G2*D2,0)</f>
        <v>0</v>
      </c>
      <c r="J2" s="10"/>
      <c r="K2" s="11" t="s">
        <v>91</v>
      </c>
      <c r="L2" s="2" t="s">
        <v>22</v>
      </c>
      <c r="M2" s="2">
        <v>33</v>
      </c>
      <c r="O2" s="1"/>
    </row>
    <row r="3" spans="1:15" ht="51" x14ac:dyDescent="0.25">
      <c r="A3" s="2">
        <v>2</v>
      </c>
      <c r="B3" s="1" t="s">
        <v>63</v>
      </c>
      <c r="C3" s="2" t="s">
        <v>64</v>
      </c>
      <c r="D3" s="1">
        <v>69.44</v>
      </c>
      <c r="E3" s="2" t="s">
        <v>20</v>
      </c>
      <c r="F3" s="8"/>
      <c r="G3" s="8"/>
      <c r="H3" s="5">
        <f>ROUND(F3*D3,0)</f>
        <v>0</v>
      </c>
      <c r="I3" s="5">
        <f>ROUND(G3*D3,0)</f>
        <v>0</v>
      </c>
      <c r="J3" s="10"/>
      <c r="K3" s="11" t="s">
        <v>65</v>
      </c>
      <c r="L3" s="2" t="s">
        <v>22</v>
      </c>
      <c r="M3" s="2">
        <v>33</v>
      </c>
      <c r="O3" s="1"/>
    </row>
    <row r="4" spans="1:15" ht="63.75" x14ac:dyDescent="0.25">
      <c r="A4" s="2">
        <v>3</v>
      </c>
      <c r="B4" s="1" t="s">
        <v>66</v>
      </c>
      <c r="C4" s="2" t="s">
        <v>67</v>
      </c>
      <c r="D4" s="1">
        <v>1.4</v>
      </c>
      <c r="E4" s="2" t="s">
        <v>20</v>
      </c>
      <c r="F4" s="8"/>
      <c r="G4" s="8"/>
      <c r="H4" s="5">
        <f>ROUND(F4*D4,0)</f>
        <v>0</v>
      </c>
      <c r="I4" s="5">
        <f>ROUND(G4*D4,0)</f>
        <v>0</v>
      </c>
      <c r="J4" s="10"/>
      <c r="K4" s="11" t="s">
        <v>68</v>
      </c>
      <c r="L4" s="2" t="s">
        <v>22</v>
      </c>
      <c r="M4" s="2">
        <v>33</v>
      </c>
    </row>
    <row r="5" spans="1:15" ht="75.75" customHeight="1" x14ac:dyDescent="0.25">
      <c r="A5" s="2">
        <v>4</v>
      </c>
      <c r="B5" s="1" t="s">
        <v>69</v>
      </c>
      <c r="C5" s="2" t="s">
        <v>70</v>
      </c>
      <c r="D5" s="1">
        <v>30</v>
      </c>
      <c r="E5" s="2" t="s">
        <v>38</v>
      </c>
      <c r="F5" s="8"/>
      <c r="G5" s="8"/>
      <c r="H5" s="5">
        <f>ROUND(F5*D5,0)</f>
        <v>0</v>
      </c>
      <c r="I5" s="5">
        <f>ROUND(G5*D5,0)</f>
        <v>0</v>
      </c>
      <c r="J5" s="10"/>
      <c r="K5" s="11" t="s">
        <v>71</v>
      </c>
      <c r="L5" s="2" t="s">
        <v>22</v>
      </c>
      <c r="M5" s="2">
        <v>33</v>
      </c>
    </row>
    <row r="6" spans="1:15" ht="114.75" x14ac:dyDescent="0.25">
      <c r="A6" s="2">
        <v>5</v>
      </c>
      <c r="B6" s="1" t="s">
        <v>148</v>
      </c>
      <c r="C6" s="2" t="s">
        <v>149</v>
      </c>
      <c r="D6" s="1">
        <v>40</v>
      </c>
      <c r="E6" s="2" t="s">
        <v>38</v>
      </c>
      <c r="F6" s="8"/>
      <c r="G6" s="8"/>
      <c r="H6" s="5">
        <v>0</v>
      </c>
      <c r="I6" s="5">
        <v>0</v>
      </c>
      <c r="J6" s="10"/>
      <c r="K6" s="11" t="s">
        <v>150</v>
      </c>
      <c r="L6" s="2" t="s">
        <v>22</v>
      </c>
      <c r="M6" s="2">
        <v>33</v>
      </c>
    </row>
    <row r="7" spans="1:15" x14ac:dyDescent="0.25">
      <c r="A7" s="7"/>
      <c r="B7" s="7"/>
      <c r="C7" s="7" t="s">
        <v>30</v>
      </c>
      <c r="D7" s="7"/>
      <c r="E7" s="7"/>
      <c r="F7" s="7"/>
      <c r="G7" s="7"/>
      <c r="H7" s="12">
        <f>ROUND(SUM(H2:H6),0)</f>
        <v>0</v>
      </c>
      <c r="I7" s="12">
        <f>ROUND(SUM(I2:I6),0)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Főösszesítő</vt:lpstr>
      <vt:lpstr>Munkanem összesítő</vt:lpstr>
      <vt:lpstr>2.Bontás, építőanyagok újraha</vt:lpstr>
      <vt:lpstr>15. Zsaluzás és állványozás</vt:lpstr>
      <vt:lpstr>21.Irtás, föld- és sziklamunka</vt:lpstr>
      <vt:lpstr>23.Síkalapozás</vt:lpstr>
      <vt:lpstr>31.Helyszíni beton és vasbeton</vt:lpstr>
      <vt:lpstr>32.Előregyártott épületszerkez</vt:lpstr>
      <vt:lpstr>33.Falazás és egyéb kőműves mu</vt:lpstr>
      <vt:lpstr>35.Ácsmunka</vt:lpstr>
      <vt:lpstr>36.Vakolás és rabicolás</vt:lpstr>
      <vt:lpstr>41. Tetőfedés</vt:lpstr>
      <vt:lpstr>43. Bádogozás</vt:lpstr>
      <vt:lpstr>48. Szigetelés</vt:lpstr>
      <vt:lpstr>93.Környezetvédelmi berendezés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Imre</dc:creator>
  <cp:lastModifiedBy>Szilágyi Imre</cp:lastModifiedBy>
  <dcterms:created xsi:type="dcterms:W3CDTF">2025-08-14T04:42:22Z</dcterms:created>
  <dcterms:modified xsi:type="dcterms:W3CDTF">2026-03-11T14:48:47Z</dcterms:modified>
</cp:coreProperties>
</file>